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workbookPassword="CC57" lockStructure="1"/>
  <bookViews>
    <workbookView xWindow="480" yWindow="135" windowWidth="21075" windowHeight="12345"/>
  </bookViews>
  <sheets>
    <sheet name="Опросный лист" sheetId="1" r:id="rId1"/>
    <sheet name="ПИТ" sheetId="4" state="hidden" r:id="rId2"/>
    <sheet name="Лист1" sheetId="5" state="hidden" r:id="rId3"/>
    <sheet name="Лист2" sheetId="6" state="hidden" r:id="rId4"/>
  </sheets>
  <calcPr calcId="145621" iterateDelta="1E-4"/>
</workbook>
</file>

<file path=xl/calcChain.xml><?xml version="1.0" encoding="utf-8"?>
<calcChain xmlns="http://schemas.openxmlformats.org/spreadsheetml/2006/main">
  <c r="G45" i="4" l="1"/>
  <c r="J56" i="4" l="1"/>
  <c r="K21" i="4"/>
  <c r="G66" i="4" s="1"/>
  <c r="D54" i="4" l="1"/>
  <c r="A54" i="4"/>
  <c r="M45" i="4"/>
  <c r="AB78" i="6"/>
  <c r="AB77" i="6"/>
  <c r="AB76" i="6"/>
  <c r="AB75" i="6"/>
  <c r="AB74" i="6"/>
  <c r="AB73" i="6"/>
  <c r="AB72" i="6"/>
  <c r="AB71" i="6"/>
  <c r="AB70" i="6"/>
  <c r="AB69" i="6"/>
  <c r="AB68" i="6"/>
  <c r="AB67" i="6"/>
  <c r="AB66" i="6"/>
  <c r="AB65" i="6"/>
  <c r="AB64" i="6"/>
  <c r="AB63" i="6"/>
  <c r="AB62" i="6"/>
  <c r="AB61" i="6"/>
  <c r="AB60" i="6"/>
  <c r="AB59" i="6"/>
  <c r="AB58" i="6"/>
  <c r="AB57" i="6"/>
  <c r="AB56" i="6"/>
  <c r="AB55" i="6"/>
  <c r="AB54" i="6"/>
  <c r="AB53" i="6"/>
  <c r="AB52" i="6"/>
  <c r="AB51" i="6"/>
  <c r="AB50" i="6"/>
  <c r="AB49" i="6"/>
  <c r="AB48" i="6"/>
  <c r="AB47" i="6"/>
  <c r="AB46" i="6"/>
  <c r="AB45" i="6"/>
  <c r="AB44" i="6"/>
  <c r="AB43" i="6"/>
  <c r="AB42" i="6"/>
  <c r="AB41" i="6"/>
  <c r="Y78" i="6"/>
  <c r="Y77" i="6"/>
  <c r="Y76" i="6"/>
  <c r="Y75" i="6"/>
  <c r="Y74" i="6"/>
  <c r="Y73" i="6"/>
  <c r="Y72" i="6"/>
  <c r="Y71" i="6"/>
  <c r="Y70" i="6"/>
  <c r="Y69" i="6"/>
  <c r="Y68" i="6"/>
  <c r="Y67" i="6"/>
  <c r="Y66" i="6"/>
  <c r="Y65" i="6"/>
  <c r="Y64" i="6"/>
  <c r="Y63" i="6"/>
  <c r="Y62" i="6"/>
  <c r="Y61" i="6"/>
  <c r="Y60" i="6"/>
  <c r="Y59" i="6"/>
  <c r="Y58" i="6"/>
  <c r="Y57" i="6"/>
  <c r="Y56" i="6"/>
  <c r="Y55" i="6"/>
  <c r="Y54" i="6"/>
  <c r="Y53" i="6"/>
  <c r="Y52" i="6"/>
  <c r="Y51" i="6"/>
  <c r="Y50" i="6"/>
  <c r="Y49" i="6"/>
  <c r="Y48" i="6"/>
  <c r="Y47" i="6"/>
  <c r="Y46" i="6"/>
  <c r="Y45" i="6"/>
  <c r="Y44" i="6"/>
  <c r="Y43" i="6"/>
  <c r="Y42" i="6"/>
  <c r="Y41" i="6"/>
  <c r="V78" i="6"/>
  <c r="V77" i="6"/>
  <c r="V76" i="6"/>
  <c r="V75" i="6"/>
  <c r="V74" i="6"/>
  <c r="V73" i="6"/>
  <c r="V72" i="6"/>
  <c r="V71" i="6"/>
  <c r="V70" i="6"/>
  <c r="V69" i="6"/>
  <c r="V68" i="6"/>
  <c r="V67" i="6"/>
  <c r="V66" i="6"/>
  <c r="V65" i="6"/>
  <c r="V64" i="6"/>
  <c r="V63" i="6"/>
  <c r="V62" i="6"/>
  <c r="V61" i="6"/>
  <c r="V60" i="6"/>
  <c r="V59" i="6"/>
  <c r="V58" i="6"/>
  <c r="V57" i="6"/>
  <c r="V56" i="6"/>
  <c r="V55" i="6"/>
  <c r="V54" i="6"/>
  <c r="V53" i="6"/>
  <c r="V52" i="6"/>
  <c r="V51" i="6"/>
  <c r="V50" i="6"/>
  <c r="V49" i="6"/>
  <c r="V48" i="6"/>
  <c r="V47" i="6"/>
  <c r="V46" i="6"/>
  <c r="V45" i="6"/>
  <c r="V44" i="6"/>
  <c r="V43" i="6"/>
  <c r="V42" i="6"/>
  <c r="V41" i="6"/>
  <c r="S78" i="6"/>
  <c r="S77" i="6"/>
  <c r="S76" i="6"/>
  <c r="S75" i="6"/>
  <c r="S74" i="6"/>
  <c r="S73" i="6"/>
  <c r="S72" i="6"/>
  <c r="S71" i="6"/>
  <c r="S70" i="6"/>
  <c r="S69" i="6"/>
  <c r="S68" i="6"/>
  <c r="S67" i="6"/>
  <c r="S66" i="6"/>
  <c r="S65" i="6"/>
  <c r="S64" i="6"/>
  <c r="S63" i="6"/>
  <c r="S62" i="6"/>
  <c r="S61" i="6"/>
  <c r="S60" i="6"/>
  <c r="S59" i="6"/>
  <c r="S58" i="6"/>
  <c r="S57" i="6"/>
  <c r="S56" i="6"/>
  <c r="S55" i="6"/>
  <c r="S54" i="6"/>
  <c r="S53" i="6"/>
  <c r="S52" i="6"/>
  <c r="S51" i="6"/>
  <c r="S50" i="6"/>
  <c r="S49" i="6"/>
  <c r="S48" i="6"/>
  <c r="S47" i="6"/>
  <c r="S46" i="6"/>
  <c r="S45" i="6"/>
  <c r="S44" i="6"/>
  <c r="S43" i="6"/>
  <c r="S42" i="6"/>
  <c r="S41" i="6"/>
  <c r="P78" i="6"/>
  <c r="P77" i="6"/>
  <c r="P76" i="6"/>
  <c r="P75" i="6"/>
  <c r="P74" i="6"/>
  <c r="P73" i="6"/>
  <c r="P72" i="6"/>
  <c r="P71" i="6"/>
  <c r="P70" i="6"/>
  <c r="P69" i="6"/>
  <c r="P68" i="6"/>
  <c r="P67" i="6"/>
  <c r="P66" i="6"/>
  <c r="P65" i="6"/>
  <c r="P64" i="6"/>
  <c r="P63" i="6"/>
  <c r="P62" i="6"/>
  <c r="P61" i="6"/>
  <c r="P60" i="6"/>
  <c r="P59" i="6"/>
  <c r="P58" i="6"/>
  <c r="P57" i="6"/>
  <c r="P56" i="6"/>
  <c r="P55" i="6"/>
  <c r="P54" i="6"/>
  <c r="P53" i="6"/>
  <c r="P52" i="6"/>
  <c r="P51" i="6"/>
  <c r="P50" i="6"/>
  <c r="P49" i="6"/>
  <c r="P48" i="6"/>
  <c r="P47" i="6"/>
  <c r="P46" i="6"/>
  <c r="P45" i="6"/>
  <c r="P44" i="6"/>
  <c r="P43" i="6"/>
  <c r="P42" i="6"/>
  <c r="P41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J78" i="6"/>
  <c r="J77" i="6"/>
  <c r="J76" i="6"/>
  <c r="J75" i="6"/>
  <c r="J74" i="6"/>
  <c r="J73" i="6"/>
  <c r="J72" i="6"/>
  <c r="J71" i="6"/>
  <c r="J70" i="6"/>
  <c r="J69" i="6"/>
  <c r="J68" i="6"/>
  <c r="J67" i="6"/>
  <c r="J66" i="6"/>
  <c r="J65" i="6"/>
  <c r="J64" i="6"/>
  <c r="J63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41" i="6"/>
  <c r="G78" i="6"/>
  <c r="G77" i="6"/>
  <c r="G76" i="6"/>
  <c r="G75" i="6"/>
  <c r="G74" i="6"/>
  <c r="G73" i="6"/>
  <c r="G72" i="6"/>
  <c r="G71" i="6"/>
  <c r="G70" i="6"/>
  <c r="G69" i="6"/>
  <c r="G68" i="6"/>
  <c r="G67" i="6"/>
  <c r="G66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41" i="6"/>
  <c r="S42" i="5"/>
  <c r="S43" i="5"/>
  <c r="S44" i="5"/>
  <c r="S45" i="5"/>
  <c r="S46" i="5"/>
  <c r="S47" i="5"/>
  <c r="S48" i="5"/>
  <c r="S49" i="5"/>
  <c r="S50" i="5"/>
  <c r="S51" i="5"/>
  <c r="S52" i="5"/>
  <c r="S53" i="5"/>
  <c r="S54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70" i="5"/>
  <c r="S71" i="5"/>
  <c r="S72" i="5"/>
  <c r="S73" i="5"/>
  <c r="S74" i="5"/>
  <c r="S75" i="5"/>
  <c r="S76" i="5"/>
  <c r="S77" i="5"/>
  <c r="S78" i="5"/>
  <c r="S41" i="5"/>
  <c r="P42" i="5"/>
  <c r="P43" i="5"/>
  <c r="P44" i="5"/>
  <c r="P45" i="5"/>
  <c r="P46" i="5"/>
  <c r="P47" i="5"/>
  <c r="P48" i="5"/>
  <c r="P49" i="5"/>
  <c r="P50" i="5"/>
  <c r="P51" i="5"/>
  <c r="P52" i="5"/>
  <c r="P53" i="5"/>
  <c r="P54" i="5"/>
  <c r="P55" i="5"/>
  <c r="P56" i="5"/>
  <c r="P57" i="5"/>
  <c r="P58" i="5"/>
  <c r="P59" i="5"/>
  <c r="P60" i="5"/>
  <c r="P61" i="5"/>
  <c r="P62" i="5"/>
  <c r="P63" i="5"/>
  <c r="P64" i="5"/>
  <c r="P65" i="5"/>
  <c r="P66" i="5"/>
  <c r="P67" i="5"/>
  <c r="P68" i="5"/>
  <c r="P69" i="5"/>
  <c r="P70" i="5"/>
  <c r="P71" i="5"/>
  <c r="P72" i="5"/>
  <c r="P73" i="5"/>
  <c r="P74" i="5"/>
  <c r="P75" i="5"/>
  <c r="P76" i="5"/>
  <c r="P77" i="5"/>
  <c r="P78" i="5"/>
  <c r="P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77" i="5"/>
  <c r="J78" i="5"/>
  <c r="J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41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D45" i="4"/>
  <c r="G3" i="4"/>
  <c r="G2" i="4"/>
  <c r="K17" i="4"/>
  <c r="E7" i="1" s="1"/>
  <c r="D11" i="4"/>
  <c r="D10" i="4"/>
  <c r="D9" i="4"/>
  <c r="D8" i="4"/>
  <c r="D7" i="4"/>
  <c r="D6" i="4"/>
  <c r="D5" i="4"/>
  <c r="D4" i="4"/>
  <c r="D3" i="4"/>
  <c r="D2" i="4"/>
  <c r="A45" i="4"/>
  <c r="K23" i="4" l="1"/>
  <c r="G1" i="4"/>
  <c r="G39" i="4"/>
  <c r="G43" i="4"/>
  <c r="R2" i="4" l="1"/>
  <c r="W2" i="4" s="1"/>
  <c r="W3" i="4" s="1"/>
  <c r="J45" i="4" s="1"/>
  <c r="A60" i="4" s="1"/>
  <c r="R36" i="4"/>
  <c r="R32" i="4"/>
  <c r="R28" i="4"/>
  <c r="R24" i="4"/>
  <c r="R20" i="4"/>
  <c r="R16" i="4"/>
  <c r="R12" i="4"/>
  <c r="R8" i="4"/>
  <c r="R4" i="4"/>
  <c r="R35" i="4"/>
  <c r="R31" i="4"/>
  <c r="R27" i="4"/>
  <c r="R23" i="4"/>
  <c r="R19" i="4"/>
  <c r="R15" i="4"/>
  <c r="R11" i="4"/>
  <c r="R7" i="4"/>
  <c r="R3" i="4"/>
  <c r="R38" i="4"/>
  <c r="R34" i="4"/>
  <c r="R30" i="4"/>
  <c r="R26" i="4"/>
  <c r="R22" i="4"/>
  <c r="R18" i="4"/>
  <c r="R14" i="4"/>
  <c r="R10" i="4"/>
  <c r="R6" i="4"/>
  <c r="R37" i="4"/>
  <c r="R33" i="4"/>
  <c r="R29" i="4"/>
  <c r="R25" i="4"/>
  <c r="R21" i="4"/>
  <c r="R17" i="4"/>
  <c r="R13" i="4"/>
  <c r="R9" i="4"/>
  <c r="R5" i="4"/>
  <c r="K25" i="4"/>
  <c r="K27" i="4" l="1"/>
  <c r="A14" i="1"/>
  <c r="A56" i="4"/>
</calcChain>
</file>

<file path=xl/sharedStrings.xml><?xml version="1.0" encoding="utf-8"?>
<sst xmlns="http://schemas.openxmlformats.org/spreadsheetml/2006/main" count="97" uniqueCount="85">
  <si>
    <t>Опросный лист</t>
  </si>
  <si>
    <t>-</t>
  </si>
  <si>
    <t>Сообщение 1</t>
  </si>
  <si>
    <t>Сообщение 2</t>
  </si>
  <si>
    <t>Сообщение 3</t>
  </si>
  <si>
    <t>Сообщение 4</t>
  </si>
  <si>
    <t>Сообщение 5</t>
  </si>
  <si>
    <t>Сообщение 6</t>
  </si>
  <si>
    <t>Сообщение 7</t>
  </si>
  <si>
    <t>Максимальное рабочее давление</t>
  </si>
  <si>
    <t>ПРИМЕЧАНИЯ: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 для копирования шифра щелкните по нему правой кнопкой мыши и выберите в выплывающем меню пункт "копировать";                                                                                                          2 для последовательного составления шифра нескольких изделий требуется очистка ранее заполненных полей.</t>
  </si>
  <si>
    <t>Преобразователь измерительный ПИТ МЕ</t>
  </si>
  <si>
    <t>Н а з н а ч е н и е : преобразователь измерительный ПИТ МЕ предназначен для преобразования сигналов от термопреобразователей сопротивления или от термопар с номинальными статическими характеристиками в унифицированный сигнал тока 4-20 мА и цифровой сигнал интерфейса RS-485 с гальваническим разделением входных и выходных цепей для использования в автоматических системах сбора данных, контроля и регулирования.</t>
  </si>
  <si>
    <t>Тип преобразователя</t>
  </si>
  <si>
    <t>КОД тип преобразователя</t>
  </si>
  <si>
    <t>Шифр птип преобразователя</t>
  </si>
  <si>
    <t>термометр сопротивления</t>
  </si>
  <si>
    <t>термопара</t>
  </si>
  <si>
    <t>Характеристика первичного преобразователя</t>
  </si>
  <si>
    <t>Характеристика преобразователя</t>
  </si>
  <si>
    <r>
      <t xml:space="preserve">Pt с НСХ </t>
    </r>
    <r>
      <rPr>
        <b/>
        <i/>
        <sz val="10"/>
        <color rgb="FF000000"/>
        <rFont val="Arial"/>
        <family val="2"/>
        <charset val="204"/>
      </rPr>
      <t>а</t>
    </r>
    <r>
      <rPr>
        <b/>
        <sz val="10"/>
        <color rgb="FF000000"/>
        <rFont val="Arial"/>
        <family val="2"/>
        <charset val="204"/>
      </rPr>
      <t>=0.00385 ⁰С^(-1), Ro=50 Ом</t>
    </r>
  </si>
  <si>
    <t>Pt с НСХ а=0.00385 ⁰С^(-1), Ro=100 Ом</t>
  </si>
  <si>
    <t>П с НСХ а=0.00391 ⁰С^(-1), Ro=50 Ом</t>
  </si>
  <si>
    <t>П с НСХ а=0.00391 ⁰С^(-1), Ro=100 Ом</t>
  </si>
  <si>
    <t>М с НСХ а=0.00428 ⁰С^(-1), Ro=100 Ом</t>
  </si>
  <si>
    <t>М с НСХ а=0.00428 ⁰С^(-1), Ro=50 Ом</t>
  </si>
  <si>
    <t>Н с НСХ а=0.00617 ⁰С^(-1), Ro=100 Ом</t>
  </si>
  <si>
    <t>Характеристика ТС</t>
  </si>
  <si>
    <t>Характеристика ТП</t>
  </si>
  <si>
    <t>ТХК (L)</t>
  </si>
  <si>
    <t>ТХК (Е)</t>
  </si>
  <si>
    <t>ТХА (К)</t>
  </si>
  <si>
    <t>ТЖК (J)</t>
  </si>
  <si>
    <t>ТМК (Т)</t>
  </si>
  <si>
    <t>ТВР (А-2)</t>
  </si>
  <si>
    <t>ТВР (А-1)</t>
  </si>
  <si>
    <t>ТВР (А-3)</t>
  </si>
  <si>
    <t>ТПП (R)</t>
  </si>
  <si>
    <t>ТПП (S)</t>
  </si>
  <si>
    <t>КОД характеристика преобразователя</t>
  </si>
  <si>
    <t>Шифр характеристика преобразователя</t>
  </si>
  <si>
    <t>Заголовок 1</t>
  </si>
  <si>
    <t>Диапазон измеряемых температур</t>
  </si>
  <si>
    <t>ПИТ-ТС МЕ 50Pt</t>
  </si>
  <si>
    <t>ПИТ-ТС МЕ 100Pt</t>
  </si>
  <si>
    <t>ПИТ-ТС МЕ 50П</t>
  </si>
  <si>
    <t>ПИТ-ТС МЕ 100П</t>
  </si>
  <si>
    <t>ПИТ-ТС МЕ 50М</t>
  </si>
  <si>
    <t>ПИТ-ТС МЕ 100М</t>
  </si>
  <si>
    <t>ПИТ-ТС МЕ 100Н</t>
  </si>
  <si>
    <t>ПИТ-ТП МЕ ТХК (L)</t>
  </si>
  <si>
    <t>ПИТ-ТП МЕ ТХК (Е)</t>
  </si>
  <si>
    <t>ПИТ-ТП МЕ ТХА (К)</t>
  </si>
  <si>
    <t>ПИТ-ТП МЕ ТЖК (J)</t>
  </si>
  <si>
    <t>ПИТ-ТП МЕ ТМК (Т)</t>
  </si>
  <si>
    <t>ПИТ-ТП МЕ ТВР (А-1)</t>
  </si>
  <si>
    <t>ПИТ-ТП МЕ ТВР (А-2)</t>
  </si>
  <si>
    <t>ПИТ-ТП МЕ ТВР (А-3)</t>
  </si>
  <si>
    <t>ПИТ-ТП МЕ ТПП (R)</t>
  </si>
  <si>
    <t>ПИТ-ТП МЕ ТПП (S)</t>
  </si>
  <si>
    <t>Шифр диапазона измерения по температуре</t>
  </si>
  <si>
    <t>КОД диапазона измерения по температуре</t>
  </si>
  <si>
    <t>Значение выходного сигнала при обраве линии входного сигнала</t>
  </si>
  <si>
    <t>3.5 mA (min)</t>
  </si>
  <si>
    <t>20.5 mA (max)</t>
  </si>
  <si>
    <t>КОД обрыва</t>
  </si>
  <si>
    <t>Шифр обрыва</t>
  </si>
  <si>
    <t>Тип сигнализации</t>
  </si>
  <si>
    <t>КОД сигнализации</t>
  </si>
  <si>
    <t>Шифр сигнализации</t>
  </si>
  <si>
    <t>L-H</t>
  </si>
  <si>
    <t>LL-L</t>
  </si>
  <si>
    <t>H-HH</t>
  </si>
  <si>
    <t>Тип выходного рыле</t>
  </si>
  <si>
    <t>КОД выходного реле</t>
  </si>
  <si>
    <t>Шифр выходного рыле</t>
  </si>
  <si>
    <t>нормально разомкнутое</t>
  </si>
  <si>
    <t>нормально замкнутое</t>
  </si>
  <si>
    <t>Шифр преобразователя измерительного ПИТ МЕ</t>
  </si>
  <si>
    <t>Укажите тип преобразователя</t>
  </si>
  <si>
    <t>Выберите характеристику первичного преобразователя</t>
  </si>
  <si>
    <t>Выберите диапазон измеряемых темепратур</t>
  </si>
  <si>
    <t>Укажите значение выходного сигнала при обрыве цепи</t>
  </si>
  <si>
    <t>Укажите тип сигнализации</t>
  </si>
  <si>
    <t>Укажите тип выходного рыле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</si>
</sst>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  <font>
      <b/>
      <i/>
      <sz val="10"/>
      <color rgb="FF000000"/>
      <name val="Arial"/>
      <family val="2"/>
      <charset val="204"/>
    </font>
    <font>
      <sz val="9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2" fillId="3" borderId="0" xfId="0" applyFont="1" applyFill="1" applyAlignment="1">
      <alignment vertical="center" wrapText="1"/>
    </xf>
    <xf numFmtId="0" fontId="0" fillId="0" borderId="0" xfId="0" applyProtection="1"/>
    <xf numFmtId="0" fontId="0" fillId="3" borderId="0" xfId="0" applyFill="1" applyProtection="1"/>
    <xf numFmtId="0" fontId="3" fillId="0" borderId="2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center"/>
    </xf>
    <xf numFmtId="0" fontId="2" fillId="3" borderId="0" xfId="0" applyFont="1" applyFill="1" applyAlignment="1" applyProtection="1">
      <alignment vertical="center" wrapText="1"/>
    </xf>
    <xf numFmtId="0" fontId="0" fillId="3" borderId="0" xfId="0" applyFill="1"/>
    <xf numFmtId="0" fontId="6" fillId="3" borderId="0" xfId="0" applyFont="1" applyFill="1" applyBorder="1" applyAlignment="1" applyProtection="1">
      <alignment vertical="center" wrapText="1"/>
    </xf>
    <xf numFmtId="0" fontId="0" fillId="3" borderId="0" xfId="0" applyFill="1" applyBorder="1" applyProtection="1"/>
    <xf numFmtId="0" fontId="0" fillId="3" borderId="0" xfId="0" applyFill="1" applyBorder="1"/>
    <xf numFmtId="0" fontId="0" fillId="3" borderId="0" xfId="0" applyFill="1" applyBorder="1" applyAlignment="1" applyProtection="1">
      <alignment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/>
    </xf>
    <xf numFmtId="0" fontId="0" fillId="3" borderId="18" xfId="0" applyFill="1" applyBorder="1"/>
    <xf numFmtId="0" fontId="0" fillId="3" borderId="20" xfId="0" applyFill="1" applyBorder="1"/>
    <xf numFmtId="0" fontId="0" fillId="3" borderId="9" xfId="0" applyFill="1" applyBorder="1"/>
    <xf numFmtId="0" fontId="6" fillId="3" borderId="20" xfId="0" applyFont="1" applyFill="1" applyBorder="1" applyAlignment="1" applyProtection="1">
      <alignment vertical="center" wrapText="1"/>
    </xf>
    <xf numFmtId="0" fontId="6" fillId="3" borderId="21" xfId="0" applyFont="1" applyFill="1" applyBorder="1" applyAlignment="1" applyProtection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6" fillId="3" borderId="9" xfId="0" applyFont="1" applyFill="1" applyBorder="1" applyAlignment="1" applyProtection="1">
      <alignment vertical="center" wrapText="1"/>
    </xf>
    <xf numFmtId="0" fontId="0" fillId="0" borderId="1" xfId="0" applyBorder="1"/>
    <xf numFmtId="0" fontId="13" fillId="0" borderId="3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center" vertical="center" wrapText="1"/>
    </xf>
    <xf numFmtId="0" fontId="4" fillId="0" borderId="0" xfId="0" applyFont="1" applyAlignment="1" applyProtection="1">
      <alignment horizontal="left"/>
    </xf>
    <xf numFmtId="0" fontId="8" fillId="5" borderId="16" xfId="0" applyFont="1" applyFill="1" applyBorder="1" applyAlignment="1" applyProtection="1">
      <alignment horizontal="center" vertical="center" wrapText="1"/>
    </xf>
    <xf numFmtId="0" fontId="8" fillId="5" borderId="15" xfId="0" applyFont="1" applyFill="1" applyBorder="1" applyAlignment="1" applyProtection="1">
      <alignment horizontal="center" vertical="center" wrapText="1"/>
    </xf>
    <xf numFmtId="0" fontId="8" fillId="5" borderId="17" xfId="0" applyFont="1" applyFill="1" applyBorder="1" applyAlignment="1" applyProtection="1">
      <alignment horizontal="center" vertical="center" wrapText="1"/>
    </xf>
    <xf numFmtId="0" fontId="8" fillId="5" borderId="20" xfId="0" applyFont="1" applyFill="1" applyBorder="1" applyAlignment="1" applyProtection="1">
      <alignment horizontal="center" vertical="center" wrapText="1"/>
    </xf>
    <xf numFmtId="0" fontId="8" fillId="5" borderId="9" xfId="0" applyFont="1" applyFill="1" applyBorder="1" applyAlignment="1" applyProtection="1">
      <alignment horizontal="center" vertical="center" wrapText="1"/>
    </xf>
    <xf numFmtId="0" fontId="8" fillId="5" borderId="21" xfId="0" applyFont="1" applyFill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0" fontId="3" fillId="0" borderId="25" xfId="0" applyFont="1" applyBorder="1" applyAlignment="1" applyProtection="1">
      <alignment horizontal="center" vertical="center" wrapText="1"/>
    </xf>
    <xf numFmtId="0" fontId="3" fillId="5" borderId="16" xfId="0" applyFont="1" applyFill="1" applyBorder="1" applyAlignment="1" applyProtection="1">
      <alignment horizontal="center" vertical="center" wrapText="1"/>
    </xf>
    <xf numFmtId="0" fontId="3" fillId="5" borderId="15" xfId="0" applyFont="1" applyFill="1" applyBorder="1" applyAlignment="1" applyProtection="1">
      <alignment horizontal="center" vertical="center" wrapText="1"/>
    </xf>
    <xf numFmtId="0" fontId="3" fillId="5" borderId="17" xfId="0" applyFont="1" applyFill="1" applyBorder="1" applyAlignment="1" applyProtection="1">
      <alignment horizontal="center" vertical="center" wrapText="1"/>
    </xf>
    <xf numFmtId="0" fontId="3" fillId="5" borderId="20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21" xfId="0" applyFont="1" applyFill="1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/>
    </xf>
    <xf numFmtId="0" fontId="0" fillId="0" borderId="24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2" fillId="3" borderId="0" xfId="0" applyFont="1" applyFill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9" xfId="0" applyFont="1" applyBorder="1" applyAlignment="1" applyProtection="1">
      <alignment horizontal="left" vertical="center" wrapText="1"/>
    </xf>
    <xf numFmtId="0" fontId="1" fillId="0" borderId="16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5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2" fillId="2" borderId="19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0" fontId="2" fillId="4" borderId="16" xfId="0" applyFont="1" applyFill="1" applyBorder="1" applyAlignment="1" applyProtection="1">
      <alignment horizontal="left" vertical="center" wrapText="1"/>
    </xf>
    <xf numFmtId="0" fontId="2" fillId="4" borderId="15" xfId="0" applyFont="1" applyFill="1" applyBorder="1" applyAlignment="1" applyProtection="1">
      <alignment horizontal="left" vertical="center" wrapText="1"/>
    </xf>
    <xf numFmtId="0" fontId="2" fillId="4" borderId="17" xfId="0" applyFont="1" applyFill="1" applyBorder="1" applyAlignment="1" applyProtection="1">
      <alignment horizontal="left" vertical="center" wrapText="1"/>
    </xf>
    <xf numFmtId="0" fontId="2" fillId="4" borderId="18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center" wrapText="1"/>
    </xf>
    <xf numFmtId="0" fontId="2" fillId="4" borderId="19" xfId="0" applyFont="1" applyFill="1" applyBorder="1" applyAlignment="1" applyProtection="1">
      <alignment horizontal="left" vertical="center" wrapText="1"/>
    </xf>
    <xf numFmtId="0" fontId="2" fillId="4" borderId="20" xfId="0" applyFont="1" applyFill="1" applyBorder="1" applyAlignment="1" applyProtection="1">
      <alignment horizontal="left" vertical="center" wrapText="1"/>
    </xf>
    <xf numFmtId="0" fontId="2" fillId="4" borderId="9" xfId="0" applyFont="1" applyFill="1" applyBorder="1" applyAlignment="1" applyProtection="1">
      <alignment horizontal="left" vertical="center" wrapText="1"/>
    </xf>
    <xf numFmtId="0" fontId="2" fillId="4" borderId="21" xfId="0" applyFont="1" applyFill="1" applyBorder="1" applyAlignment="1" applyProtection="1">
      <alignment horizontal="left" vertical="center" wrapText="1"/>
    </xf>
    <xf numFmtId="0" fontId="0" fillId="3" borderId="14" xfId="0" applyFill="1" applyBorder="1" applyAlignment="1" applyProtection="1">
      <alignment horizontal="center"/>
    </xf>
    <xf numFmtId="0" fontId="0" fillId="3" borderId="24" xfId="0" applyFill="1" applyBorder="1" applyAlignment="1" applyProtection="1">
      <alignment horizontal="center"/>
    </xf>
    <xf numFmtId="0" fontId="0" fillId="3" borderId="25" xfId="0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 wrapText="1"/>
    </xf>
    <xf numFmtId="0" fontId="3" fillId="3" borderId="25" xfId="0" applyFont="1" applyFill="1" applyBorder="1" applyAlignment="1" applyProtection="1">
      <alignment horizontal="center" vertical="center" wrapText="1"/>
    </xf>
    <xf numFmtId="0" fontId="8" fillId="5" borderId="23" xfId="0" applyFont="1" applyFill="1" applyBorder="1" applyAlignment="1" applyProtection="1">
      <alignment horizontal="center" vertical="center" wrapText="1"/>
    </xf>
    <xf numFmtId="0" fontId="8" fillId="5" borderId="22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0" fillId="5" borderId="16" xfId="0" applyFill="1" applyBorder="1" applyAlignment="1" applyProtection="1">
      <alignment horizontal="center" vertical="center" wrapText="1"/>
    </xf>
    <xf numFmtId="0" fontId="0" fillId="5" borderId="15" xfId="0" applyFill="1" applyBorder="1" applyAlignment="1" applyProtection="1">
      <alignment horizontal="center" vertical="center" wrapText="1"/>
    </xf>
    <xf numFmtId="0" fontId="0" fillId="5" borderId="17" xfId="0" applyFill="1" applyBorder="1" applyAlignment="1" applyProtection="1">
      <alignment horizontal="center" vertical="center" wrapText="1"/>
    </xf>
    <xf numFmtId="0" fontId="0" fillId="5" borderId="20" xfId="0" applyFill="1" applyBorder="1" applyAlignment="1" applyProtection="1">
      <alignment horizontal="center" vertical="center" wrapText="1"/>
    </xf>
    <xf numFmtId="0" fontId="0" fillId="5" borderId="9" xfId="0" applyFill="1" applyBorder="1" applyAlignment="1" applyProtection="1">
      <alignment horizontal="center" vertical="center" wrapText="1"/>
    </xf>
    <xf numFmtId="0" fontId="0" fillId="5" borderId="21" xfId="0" applyFill="1" applyBorder="1" applyAlignment="1" applyProtection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</xf>
    <xf numFmtId="0" fontId="7" fillId="3" borderId="15" xfId="0" applyFont="1" applyFill="1" applyBorder="1" applyAlignment="1" applyProtection="1">
      <alignment horizontal="center" vertical="center" wrapText="1"/>
    </xf>
    <xf numFmtId="0" fontId="7" fillId="3" borderId="17" xfId="0" applyFont="1" applyFill="1" applyBorder="1" applyAlignment="1" applyProtection="1">
      <alignment horizontal="center" vertical="center" wrapText="1"/>
    </xf>
    <xf numFmtId="0" fontId="0" fillId="5" borderId="18" xfId="0" applyFill="1" applyBorder="1" applyAlignment="1" applyProtection="1">
      <alignment horizontal="center" vertical="center" wrapText="1"/>
    </xf>
    <xf numFmtId="0" fontId="0" fillId="5" borderId="0" xfId="0" applyFill="1" applyBorder="1" applyAlignment="1" applyProtection="1">
      <alignment horizontal="center" vertical="center" wrapText="1"/>
    </xf>
    <xf numFmtId="0" fontId="0" fillId="5" borderId="19" xfId="0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 wrapText="1"/>
    </xf>
    <xf numFmtId="0" fontId="10" fillId="3" borderId="4" xfId="0" applyFont="1" applyFill="1" applyBorder="1" applyAlignment="1" applyProtection="1">
      <alignment horizontal="center" vertical="center" wrapText="1"/>
    </xf>
    <xf numFmtId="0" fontId="10" fillId="3" borderId="5" xfId="0" applyFont="1" applyFill="1" applyBorder="1" applyAlignment="1" applyProtection="1">
      <alignment horizontal="center" vertical="center" wrapText="1"/>
    </xf>
    <xf numFmtId="0" fontId="10" fillId="3" borderId="10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11" xfId="0" applyFont="1" applyFill="1" applyBorder="1" applyAlignment="1" applyProtection="1">
      <alignment horizontal="center" vertical="center" wrapText="1"/>
    </xf>
    <xf numFmtId="0" fontId="7" fillId="5" borderId="14" xfId="0" applyFont="1" applyFill="1" applyBorder="1" applyAlignment="1" applyProtection="1">
      <alignment horizontal="center" vertical="center" wrapText="1"/>
    </xf>
    <xf numFmtId="0" fontId="7" fillId="5" borderId="24" xfId="0" applyFont="1" applyFill="1" applyBorder="1" applyAlignment="1" applyProtection="1">
      <alignment horizontal="center" vertical="center" wrapText="1"/>
    </xf>
    <xf numFmtId="0" fontId="7" fillId="5" borderId="25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 wrapText="1"/>
    </xf>
    <xf numFmtId="0" fontId="10" fillId="3" borderId="30" xfId="0" applyFont="1" applyFill="1" applyBorder="1" applyAlignment="1" applyProtection="1">
      <alignment horizontal="center" vertical="center" wrapText="1"/>
    </xf>
    <xf numFmtId="0" fontId="10" fillId="3" borderId="31" xfId="0" applyFont="1" applyFill="1" applyBorder="1" applyAlignment="1" applyProtection="1">
      <alignment horizontal="center" vertical="center" wrapText="1"/>
    </xf>
    <xf numFmtId="0" fontId="7" fillId="5" borderId="33" xfId="0" applyFont="1" applyFill="1" applyBorder="1" applyAlignment="1" applyProtection="1">
      <alignment horizontal="center" vertical="center" wrapText="1"/>
    </xf>
    <xf numFmtId="0" fontId="7" fillId="5" borderId="34" xfId="0" applyFont="1" applyFill="1" applyBorder="1" applyAlignment="1" applyProtection="1">
      <alignment horizontal="center" vertical="center" wrapText="1"/>
    </xf>
    <xf numFmtId="0" fontId="7" fillId="5" borderId="35" xfId="0" applyFont="1" applyFill="1" applyBorder="1" applyAlignment="1" applyProtection="1">
      <alignment horizontal="center" vertical="center" wrapText="1"/>
    </xf>
    <xf numFmtId="0" fontId="0" fillId="3" borderId="29" xfId="0" applyFill="1" applyBorder="1" applyAlignment="1" applyProtection="1">
      <alignment horizontal="center"/>
    </xf>
    <xf numFmtId="0" fontId="0" fillId="3" borderId="30" xfId="0" applyFill="1" applyBorder="1" applyAlignment="1" applyProtection="1">
      <alignment horizontal="center"/>
    </xf>
    <xf numFmtId="0" fontId="0" fillId="3" borderId="31" xfId="0" applyFill="1" applyBorder="1" applyAlignment="1" applyProtection="1">
      <alignment horizontal="center"/>
    </xf>
    <xf numFmtId="0" fontId="0" fillId="3" borderId="1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/>
    </xf>
    <xf numFmtId="0" fontId="0" fillId="3" borderId="11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center" wrapText="1"/>
    </xf>
    <xf numFmtId="0" fontId="11" fillId="3" borderId="16" xfId="0" applyFont="1" applyFill="1" applyBorder="1" applyAlignment="1" applyProtection="1">
      <alignment horizontal="center" vertical="center" wrapText="1"/>
    </xf>
    <xf numFmtId="0" fontId="11" fillId="3" borderId="15" xfId="0" applyFont="1" applyFill="1" applyBorder="1" applyAlignment="1" applyProtection="1">
      <alignment horizontal="center" vertical="center" wrapText="1"/>
    </xf>
    <xf numFmtId="0" fontId="11" fillId="3" borderId="17" xfId="0" applyFont="1" applyFill="1" applyBorder="1" applyAlignment="1" applyProtection="1">
      <alignment horizontal="center" vertical="center" wrapText="1"/>
    </xf>
    <xf numFmtId="0" fontId="11" fillId="3" borderId="18" xfId="0" applyFont="1" applyFill="1" applyBorder="1" applyAlignment="1" applyProtection="1">
      <alignment horizontal="center" vertical="center" wrapText="1"/>
    </xf>
    <xf numFmtId="0" fontId="11" fillId="3" borderId="0" xfId="0" applyFont="1" applyFill="1" applyBorder="1" applyAlignment="1" applyProtection="1">
      <alignment horizontal="center" vertical="center" wrapText="1"/>
    </xf>
    <xf numFmtId="0" fontId="11" fillId="3" borderId="19" xfId="0" applyFont="1" applyFill="1" applyBorder="1" applyAlignment="1" applyProtection="1">
      <alignment horizontal="center" vertical="center" wrapText="1"/>
    </xf>
    <xf numFmtId="0" fontId="11" fillId="3" borderId="20" xfId="0" applyFont="1" applyFill="1" applyBorder="1" applyAlignment="1" applyProtection="1">
      <alignment horizontal="center" vertical="center" wrapText="1"/>
    </xf>
    <xf numFmtId="0" fontId="11" fillId="3" borderId="9" xfId="0" applyFont="1" applyFill="1" applyBorder="1" applyAlignment="1" applyProtection="1">
      <alignment horizontal="center" vertical="center" wrapText="1"/>
    </xf>
    <xf numFmtId="0" fontId="11" fillId="3" borderId="21" xfId="0" applyFont="1" applyFill="1" applyBorder="1" applyAlignment="1" applyProtection="1">
      <alignment horizontal="center" vertical="center" wrapText="1"/>
    </xf>
    <xf numFmtId="0" fontId="0" fillId="3" borderId="16" xfId="0" applyFill="1" applyBorder="1" applyAlignment="1" applyProtection="1">
      <alignment horizontal="center" vertical="center" wrapText="1"/>
    </xf>
    <xf numFmtId="0" fontId="0" fillId="3" borderId="15" xfId="0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0" fillId="3" borderId="18" xfId="0" applyFill="1" applyBorder="1" applyAlignment="1" applyProtection="1">
      <alignment horizontal="center" vertical="center" wrapText="1"/>
    </xf>
    <xf numFmtId="0" fontId="0" fillId="3" borderId="0" xfId="0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0" fillId="3" borderId="20" xfId="0" applyFill="1" applyBorder="1" applyAlignment="1" applyProtection="1">
      <alignment horizontal="center" vertical="center" wrapText="1"/>
    </xf>
    <xf numFmtId="0" fontId="0" fillId="3" borderId="9" xfId="0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7" fillId="5" borderId="27" xfId="0" applyFont="1" applyFill="1" applyBorder="1" applyAlignment="1" applyProtection="1">
      <alignment horizontal="center" vertical="center" wrapText="1"/>
    </xf>
    <xf numFmtId="0" fontId="7" fillId="5" borderId="26" xfId="0" applyFont="1" applyFill="1" applyBorder="1" applyAlignment="1" applyProtection="1">
      <alignment horizontal="center" vertical="center" wrapText="1"/>
    </xf>
    <xf numFmtId="0" fontId="7" fillId="5" borderId="28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8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" fillId="3" borderId="32" xfId="0" applyFont="1" applyFill="1" applyBorder="1" applyAlignment="1" applyProtection="1">
      <alignment horizontal="center" vertical="center" wrapText="1"/>
    </xf>
    <xf numFmtId="0" fontId="0" fillId="3" borderId="6" xfId="0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</xf>
    <xf numFmtId="0" fontId="0" fillId="3" borderId="13" xfId="0" applyFill="1" applyBorder="1" applyAlignment="1" applyProtection="1">
      <alignment horizontal="center"/>
    </xf>
    <xf numFmtId="0" fontId="7" fillId="5" borderId="36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0" fillId="3" borderId="8" xfId="0" applyFill="1" applyBorder="1" applyAlignment="1" applyProtection="1">
      <alignment horizontal="center"/>
    </xf>
    <xf numFmtId="0" fontId="9" fillId="3" borderId="6" xfId="0" applyFont="1" applyFill="1" applyBorder="1" applyAlignment="1" applyProtection="1">
      <alignment horizontal="center"/>
    </xf>
    <xf numFmtId="0" fontId="9" fillId="3" borderId="7" xfId="0" applyFont="1" applyFill="1" applyBorder="1" applyAlignment="1" applyProtection="1">
      <alignment horizontal="center"/>
    </xf>
    <xf numFmtId="0" fontId="9" fillId="3" borderId="8" xfId="0" applyFont="1" applyFill="1" applyBorder="1" applyAlignment="1" applyProtection="1">
      <alignment horizontal="center"/>
    </xf>
    <xf numFmtId="0" fontId="10" fillId="3" borderId="6" xfId="0" applyFont="1" applyFill="1" applyBorder="1" applyAlignment="1" applyProtection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6" fillId="5" borderId="14" xfId="0" applyFont="1" applyFill="1" applyBorder="1" applyAlignment="1" applyProtection="1">
      <alignment horizontal="center" vertical="center" wrapText="1"/>
    </xf>
    <xf numFmtId="0" fontId="6" fillId="5" borderId="24" xfId="0" applyFont="1" applyFill="1" applyBorder="1" applyAlignment="1" applyProtection="1">
      <alignment horizontal="center" vertical="center" wrapText="1"/>
    </xf>
    <xf numFmtId="0" fontId="6" fillId="5" borderId="25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0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20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1" xfId="0" applyFont="1" applyFill="1" applyBorder="1" applyAlignment="1" applyProtection="1">
      <alignment horizontal="center" vertical="center" wrapText="1"/>
    </xf>
    <xf numFmtId="0" fontId="0" fillId="0" borderId="15" xfId="0" applyBorder="1" applyAlignment="1">
      <alignment horizontal="center"/>
    </xf>
    <xf numFmtId="0" fontId="10" fillId="5" borderId="3" xfId="0" applyFont="1" applyFill="1" applyBorder="1" applyAlignment="1" applyProtection="1">
      <alignment horizontal="center" vertical="center" wrapText="1"/>
    </xf>
    <xf numFmtId="0" fontId="10" fillId="5" borderId="4" xfId="0" applyFont="1" applyFill="1" applyBorder="1" applyAlignment="1" applyProtection="1">
      <alignment horizontal="center" vertical="center" wrapText="1"/>
    </xf>
    <xf numFmtId="0" fontId="10" fillId="5" borderId="5" xfId="0" applyFont="1" applyFill="1" applyBorder="1" applyAlignment="1" applyProtection="1">
      <alignment horizontal="center" vertical="center" wrapText="1"/>
    </xf>
    <xf numFmtId="0" fontId="0" fillId="3" borderId="14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5" borderId="16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5" borderId="9" xfId="0" applyFill="1" applyBorder="1" applyAlignment="1">
      <alignment horizontal="center" vertical="center" wrapText="1"/>
    </xf>
    <xf numFmtId="0" fontId="0" fillId="5" borderId="21" xfId="0" applyFill="1" applyBorder="1" applyAlignment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5" borderId="0" xfId="0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3" dropStyle="combo" dx="16" fmlaLink="ПИТ!$D$50" fmlaRange="ПИТ!$A$17:$C$19" sel="3" val="0"/>
</file>

<file path=xl/ctrlProps/ctrlProp2.xml><?xml version="1.0" encoding="utf-8"?>
<formControlPr xmlns="http://schemas.microsoft.com/office/spreadsheetml/2009/9/main" objectType="Drop" dropLines="4" dropStyle="combo" dx="16" fmlaLink="ПИТ!$A$50:$C$50" fmlaRange="ПИТ!$M$2:$O$5" sel="4" val="0"/>
</file>

<file path=xl/ctrlProps/ctrlProp3.xml><?xml version="1.0" encoding="utf-8"?>
<formControlPr xmlns="http://schemas.microsoft.com/office/spreadsheetml/2009/9/main" objectType="Drop" dropLines="3" dropStyle="combo" dx="16" fmlaLink="ПИТ!$M$41:$O$41" fmlaRange="ПИТ!$J$2:$L$4" sel="3" val="0"/>
</file>

<file path=xl/ctrlProps/ctrlProp4.xml><?xml version="1.0" encoding="utf-8"?>
<formControlPr xmlns="http://schemas.microsoft.com/office/spreadsheetml/2009/9/main" objectType="Drop" dropLines="3" dropStyle="combo" dx="16" fmlaLink="ПИТ!$A$41" fmlaRange="ПИТ!$A$2:$C$4" sel="3" val="0"/>
</file>

<file path=xl/ctrlProps/ctrlProp5.xml><?xml version="1.0" encoding="utf-8"?>
<formControlPr xmlns="http://schemas.microsoft.com/office/spreadsheetml/2009/9/main" objectType="Drop" dropLines="11" dropStyle="combo" dx="16" fmlaLink="ПИТ!$D$41:$F$41" fmlaRange="ПИТ!$D$2:$F$12" sel="11" val="0"/>
</file>

<file path=xl/ctrlProps/ctrlProp6.xml><?xml version="1.0" encoding="utf-8"?>
<formControlPr xmlns="http://schemas.microsoft.com/office/spreadsheetml/2009/9/main" objectType="Drop" dropLines="3" dropStyle="combo" dx="16" fmlaLink="ПИТ!$G$41" fmlaRange="ПИТ!$G$2:$I$4" sel="3" val="0"/>
</file>

<file path=xl/ctrlProps/ctrlProp7.xml><?xml version="1.0" encoding="utf-8"?>
<formControlPr xmlns="http://schemas.microsoft.com/office/spreadsheetml/2009/9/main" objectType="Drop" dropLines="40" dropStyle="combo" dx="16" fmlaLink="ПИТ!$J$41" fmlaRange="ПИТ!$R$2:$U$39" sel="38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</xdr:colOff>
          <xdr:row>8</xdr:row>
          <xdr:rowOff>19050</xdr:rowOff>
        </xdr:from>
        <xdr:to>
          <xdr:col>18</xdr:col>
          <xdr:colOff>828675</xdr:colOff>
          <xdr:row>8</xdr:row>
          <xdr:rowOff>219075</xdr:rowOff>
        </xdr:to>
        <xdr:sp macro="" textlink="">
          <xdr:nvSpPr>
            <xdr:cNvPr id="2128" name="Drop Down 80" hidden="1">
              <a:extLst>
                <a:ext uri="{63B3BB69-23CF-44E3-9099-C40C66FF867C}">
                  <a14:compatExt spid="_x0000_s2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</xdr:colOff>
          <xdr:row>8</xdr:row>
          <xdr:rowOff>19050</xdr:rowOff>
        </xdr:from>
        <xdr:to>
          <xdr:col>15</xdr:col>
          <xdr:colOff>238125</xdr:colOff>
          <xdr:row>8</xdr:row>
          <xdr:rowOff>219075</xdr:rowOff>
        </xdr:to>
        <xdr:sp macro="" textlink="">
          <xdr:nvSpPr>
            <xdr:cNvPr id="2189" name="Drop Down 141" hidden="1">
              <a:extLst>
                <a:ext uri="{63B3BB69-23CF-44E3-9099-C40C66FF867C}">
                  <a14:compatExt spid="_x0000_s2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</xdr:colOff>
          <xdr:row>8</xdr:row>
          <xdr:rowOff>19050</xdr:rowOff>
        </xdr:from>
        <xdr:to>
          <xdr:col>12</xdr:col>
          <xdr:colOff>371475</xdr:colOff>
          <xdr:row>8</xdr:row>
          <xdr:rowOff>219075</xdr:rowOff>
        </xdr:to>
        <xdr:sp macro="" textlink="">
          <xdr:nvSpPr>
            <xdr:cNvPr id="2190" name="Drop Down 142" hidden="1">
              <a:extLst>
                <a:ext uri="{63B3BB69-23CF-44E3-9099-C40C66FF867C}">
                  <a14:compatExt spid="_x0000_s2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28575</xdr:rowOff>
        </xdr:from>
        <xdr:to>
          <xdr:col>0</xdr:col>
          <xdr:colOff>1533525</xdr:colOff>
          <xdr:row>8</xdr:row>
          <xdr:rowOff>209550</xdr:rowOff>
        </xdr:to>
        <xdr:sp macro="" textlink="">
          <xdr:nvSpPr>
            <xdr:cNvPr id="2191" name="Drop Down 143" hidden="1">
              <a:extLst>
                <a:ext uri="{63B3BB69-23CF-44E3-9099-C40C66FF867C}">
                  <a14:compatExt spid="_x0000_s2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</xdr:row>
          <xdr:rowOff>19050</xdr:rowOff>
        </xdr:from>
        <xdr:to>
          <xdr:col>3</xdr:col>
          <xdr:colOff>885825</xdr:colOff>
          <xdr:row>8</xdr:row>
          <xdr:rowOff>209550</xdr:rowOff>
        </xdr:to>
        <xdr:sp macro="" textlink="">
          <xdr:nvSpPr>
            <xdr:cNvPr id="2192" name="Drop Down 144" hidden="1">
              <a:extLst>
                <a:ext uri="{63B3BB69-23CF-44E3-9099-C40C66FF867C}">
                  <a14:compatExt spid="_x0000_s2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8</xdr:row>
          <xdr:rowOff>19050</xdr:rowOff>
        </xdr:from>
        <xdr:to>
          <xdr:col>6</xdr:col>
          <xdr:colOff>228600</xdr:colOff>
          <xdr:row>8</xdr:row>
          <xdr:rowOff>209550</xdr:rowOff>
        </xdr:to>
        <xdr:sp macro="" textlink="">
          <xdr:nvSpPr>
            <xdr:cNvPr id="2193" name="Drop Down 145" hidden="1">
              <a:extLst>
                <a:ext uri="{63B3BB69-23CF-44E3-9099-C40C66FF867C}">
                  <a14:compatExt spid="_x0000_s2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</xdr:colOff>
          <xdr:row>8</xdr:row>
          <xdr:rowOff>19050</xdr:rowOff>
        </xdr:from>
        <xdr:to>
          <xdr:col>9</xdr:col>
          <xdr:colOff>352425</xdr:colOff>
          <xdr:row>8</xdr:row>
          <xdr:rowOff>209550</xdr:rowOff>
        </xdr:to>
        <xdr:sp macro="" textlink="">
          <xdr:nvSpPr>
            <xdr:cNvPr id="2194" name="Drop Down 146" hidden="1">
              <a:extLst>
                <a:ext uri="{63B3BB69-23CF-44E3-9099-C40C66FF867C}">
                  <a14:compatExt spid="_x0000_s2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H58"/>
  <sheetViews>
    <sheetView tabSelected="1" zoomScaleNormal="100" workbookViewId="0">
      <selection activeCell="F26" sqref="F26"/>
    </sheetView>
  </sheetViews>
  <sheetFormatPr defaultRowHeight="15" x14ac:dyDescent="0.25"/>
  <cols>
    <col min="1" max="1" width="23.42578125" customWidth="1"/>
    <col min="2" max="2" width="9.42578125" customWidth="1"/>
    <col min="3" max="3" width="10.42578125" customWidth="1"/>
    <col min="4" max="4" width="13.7109375" customWidth="1"/>
    <col min="5" max="5" width="7.5703125" customWidth="1"/>
    <col min="6" max="6" width="8.140625" customWidth="1"/>
    <col min="7" max="7" width="3.85546875" customWidth="1"/>
    <col min="8" max="8" width="8" customWidth="1"/>
    <col min="9" max="9" width="6.85546875" customWidth="1"/>
    <col min="10" max="10" width="5.85546875" customWidth="1"/>
    <col min="11" max="11" width="6.5703125" customWidth="1"/>
    <col min="12" max="13" width="5.85546875" customWidth="1"/>
    <col min="14" max="14" width="6.5703125" customWidth="1"/>
    <col min="15" max="15" width="6.42578125" customWidth="1"/>
    <col min="16" max="16" width="4" customWidth="1"/>
    <col min="17" max="17" width="4.7109375" customWidth="1"/>
    <col min="18" max="18" width="5.85546875" customWidth="1"/>
    <col min="19" max="19" width="12.85546875" customWidth="1"/>
    <col min="20" max="20" width="6.85546875" customWidth="1"/>
    <col min="21" max="21" width="5.42578125" customWidth="1"/>
    <col min="22" max="22" width="14.7109375" customWidth="1"/>
    <col min="25" max="25" width="8.85546875" customWidth="1"/>
  </cols>
  <sheetData>
    <row r="1" spans="1:34" ht="15.75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8"/>
    </row>
    <row r="2" spans="1:34" ht="15" customHeight="1" x14ac:dyDescent="0.25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8"/>
    </row>
    <row r="3" spans="1:34" ht="18" customHeight="1" x14ac:dyDescent="0.2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8"/>
    </row>
    <row r="4" spans="1:34" ht="15" customHeight="1" x14ac:dyDescent="0.25">
      <c r="A4" s="53" t="s">
        <v>12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8"/>
    </row>
    <row r="5" spans="1:34" ht="15" customHeight="1" x14ac:dyDescent="0.25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8"/>
    </row>
    <row r="6" spans="1:34" ht="15" customHeight="1" thickBot="1" x14ac:dyDescent="0.3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8"/>
    </row>
    <row r="7" spans="1:34" ht="44.25" customHeight="1" x14ac:dyDescent="0.25">
      <c r="A7" s="85" t="s">
        <v>13</v>
      </c>
      <c r="B7" s="34" t="s">
        <v>18</v>
      </c>
      <c r="C7" s="35"/>
      <c r="D7" s="36"/>
      <c r="E7" s="34" t="str">
        <f>ПИТ!K17</f>
        <v/>
      </c>
      <c r="F7" s="35"/>
      <c r="G7" s="36"/>
      <c r="H7" s="43" t="s">
        <v>42</v>
      </c>
      <c r="I7" s="44"/>
      <c r="J7" s="45"/>
      <c r="K7" s="43" t="s">
        <v>62</v>
      </c>
      <c r="L7" s="44"/>
      <c r="M7" s="45"/>
      <c r="N7" s="43" t="s">
        <v>67</v>
      </c>
      <c r="O7" s="44"/>
      <c r="P7" s="45"/>
      <c r="Q7" s="43" t="s">
        <v>73</v>
      </c>
      <c r="R7" s="44"/>
      <c r="S7" s="45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8"/>
    </row>
    <row r="8" spans="1:34" ht="21" customHeight="1" thickBot="1" x14ac:dyDescent="0.3">
      <c r="A8" s="86"/>
      <c r="B8" s="37"/>
      <c r="C8" s="38"/>
      <c r="D8" s="39"/>
      <c r="E8" s="37"/>
      <c r="F8" s="38"/>
      <c r="G8" s="39"/>
      <c r="H8" s="46"/>
      <c r="I8" s="47"/>
      <c r="J8" s="48"/>
      <c r="K8" s="46"/>
      <c r="L8" s="47"/>
      <c r="M8" s="48"/>
      <c r="N8" s="46"/>
      <c r="O8" s="47"/>
      <c r="P8" s="48"/>
      <c r="Q8" s="46"/>
      <c r="R8" s="47"/>
      <c r="S8" s="48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8"/>
    </row>
    <row r="9" spans="1:34" ht="18.75" customHeight="1" thickBot="1" x14ac:dyDescent="0.3">
      <c r="A9" s="4"/>
      <c r="B9" s="40"/>
      <c r="C9" s="41"/>
      <c r="D9" s="42"/>
      <c r="E9" s="82"/>
      <c r="F9" s="83"/>
      <c r="G9" s="84"/>
      <c r="H9" s="40"/>
      <c r="I9" s="41"/>
      <c r="J9" s="42"/>
      <c r="K9" s="49"/>
      <c r="L9" s="50"/>
      <c r="M9" s="51"/>
      <c r="N9" s="49"/>
      <c r="O9" s="50"/>
      <c r="P9" s="51"/>
      <c r="Q9" s="79"/>
      <c r="R9" s="80"/>
      <c r="S9" s="81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8"/>
    </row>
    <row r="10" spans="1:34" ht="18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8"/>
    </row>
    <row r="11" spans="1:34" ht="16.5" customHeight="1" thickBo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8"/>
    </row>
    <row r="12" spans="1:34" ht="16.5" customHeight="1" x14ac:dyDescent="0.25">
      <c r="A12" s="55" t="s">
        <v>78</v>
      </c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7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8"/>
    </row>
    <row r="13" spans="1:34" ht="18" customHeight="1" thickBot="1" x14ac:dyDescent="0.3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60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8"/>
    </row>
    <row r="14" spans="1:34" ht="18" customHeight="1" x14ac:dyDescent="0.25">
      <c r="A14" s="61" t="str">
        <f>ПИТ!A60</f>
        <v>Укажите тип преобразователя</v>
      </c>
      <c r="B14" s="62"/>
      <c r="C14" s="62"/>
      <c r="D14" s="62"/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8"/>
    </row>
    <row r="15" spans="1:34" ht="18" customHeight="1" x14ac:dyDescent="0.25">
      <c r="A15" s="64"/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6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8"/>
    </row>
    <row r="16" spans="1:34" ht="18" customHeight="1" thickBot="1" x14ac:dyDescent="0.3">
      <c r="A16" s="67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9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8"/>
    </row>
    <row r="17" spans="1:34" ht="18" customHeight="1" x14ac:dyDescent="0.25">
      <c r="A17" s="70" t="s">
        <v>10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2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8"/>
    </row>
    <row r="18" spans="1:34" ht="18" customHeight="1" x14ac:dyDescent="0.25">
      <c r="A18" s="73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5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8"/>
    </row>
    <row r="19" spans="1:34" ht="18" customHeight="1" thickBot="1" x14ac:dyDescent="0.3">
      <c r="A19" s="76"/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8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8"/>
    </row>
    <row r="20" spans="1:34" ht="18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8"/>
    </row>
    <row r="21" spans="1:34" ht="18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8"/>
    </row>
    <row r="22" spans="1:34" ht="18" customHeight="1" x14ac:dyDescent="0.25">
      <c r="A22" s="3"/>
      <c r="B22" s="7"/>
      <c r="C22" s="7"/>
      <c r="D22" s="7"/>
      <c r="E22" s="7"/>
      <c r="F22" s="7"/>
      <c r="G22" s="7"/>
      <c r="H22" s="52"/>
      <c r="I22" s="52"/>
      <c r="J22" s="52"/>
      <c r="K22" s="52"/>
      <c r="L22" s="52"/>
      <c r="M22" s="52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3"/>
      <c r="AA22" s="3"/>
      <c r="AB22" s="3"/>
      <c r="AC22" s="3"/>
      <c r="AD22" s="3"/>
      <c r="AE22" s="3"/>
      <c r="AF22" s="3"/>
      <c r="AG22" s="3"/>
      <c r="AH22" s="8"/>
    </row>
    <row r="23" spans="1:34" ht="18" customHeight="1" x14ac:dyDescent="0.25">
      <c r="A23" s="3"/>
      <c r="B23" s="7"/>
      <c r="C23" s="7"/>
      <c r="D23" s="7"/>
      <c r="E23" s="7"/>
      <c r="F23" s="7"/>
      <c r="G23" s="7"/>
      <c r="H23" s="52"/>
      <c r="I23" s="52"/>
      <c r="J23" s="52"/>
      <c r="K23" s="52"/>
      <c r="L23" s="52"/>
      <c r="M23" s="52"/>
      <c r="N23" s="3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3"/>
      <c r="AA23" s="3"/>
      <c r="AB23" s="3"/>
      <c r="AC23" s="3"/>
      <c r="AD23" s="3"/>
      <c r="AE23" s="3"/>
      <c r="AF23" s="3"/>
      <c r="AG23" s="3"/>
      <c r="AH23" s="8"/>
    </row>
    <row r="24" spans="1:34" ht="18" customHeight="1" x14ac:dyDescent="0.25">
      <c r="A24" s="3"/>
      <c r="B24" s="7"/>
      <c r="C24" s="7"/>
      <c r="D24" s="7"/>
      <c r="E24" s="7"/>
      <c r="F24" s="7"/>
      <c r="G24" s="7"/>
      <c r="H24" s="7"/>
      <c r="I24" s="7"/>
      <c r="J24" s="3"/>
      <c r="K24" s="3"/>
      <c r="L24" s="3"/>
      <c r="M24" s="3"/>
      <c r="N24" s="3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3"/>
      <c r="AA24" s="3"/>
      <c r="AB24" s="3"/>
      <c r="AC24" s="3"/>
      <c r="AD24" s="3"/>
      <c r="AE24" s="3"/>
      <c r="AF24" s="3"/>
      <c r="AG24" s="3"/>
      <c r="AH24" s="8"/>
    </row>
    <row r="25" spans="1:34" ht="18" customHeight="1" x14ac:dyDescent="0.25">
      <c r="A25" s="7"/>
      <c r="B25" s="7"/>
      <c r="C25" s="7"/>
      <c r="D25" s="7"/>
      <c r="E25" s="7"/>
      <c r="F25" s="7"/>
      <c r="G25" s="7"/>
      <c r="H25" s="7"/>
      <c r="I25" s="7"/>
      <c r="J25" s="3"/>
      <c r="K25" s="3"/>
      <c r="L25" s="3"/>
      <c r="M25" s="3"/>
      <c r="N25" s="3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3"/>
      <c r="AF25" s="3"/>
      <c r="AG25" s="3"/>
      <c r="AH25" s="8"/>
    </row>
    <row r="26" spans="1:34" ht="18" customHeight="1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3"/>
      <c r="AF26" s="3"/>
      <c r="AG26" s="3"/>
      <c r="AH26" s="8"/>
    </row>
    <row r="27" spans="1:34" ht="18" customHeight="1" x14ac:dyDescent="0.25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3"/>
      <c r="AF27" s="3"/>
      <c r="AG27" s="3"/>
      <c r="AH27" s="8"/>
    </row>
    <row r="28" spans="1:34" ht="18" customHeight="1" x14ac:dyDescent="0.25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3"/>
      <c r="AF28" s="3"/>
      <c r="AG28" s="3"/>
      <c r="AH28" s="8"/>
    </row>
    <row r="29" spans="1:34" ht="18" customHeigh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3"/>
      <c r="AF29" s="3"/>
      <c r="AG29" s="3"/>
      <c r="AH29" s="8"/>
    </row>
    <row r="30" spans="1:34" ht="18" customHeight="1" x14ac:dyDescent="0.25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3"/>
      <c r="AF30" s="3"/>
      <c r="AG30" s="3"/>
      <c r="AH30" s="8"/>
    </row>
    <row r="31" spans="1:34" ht="18" customHeight="1" x14ac:dyDescent="0.25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3"/>
      <c r="AF31" s="3"/>
      <c r="AG31" s="3"/>
      <c r="AH31" s="8"/>
    </row>
    <row r="32" spans="1:34" ht="18" customHeight="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3"/>
      <c r="AF32" s="3"/>
      <c r="AG32" s="3"/>
      <c r="AH32" s="8"/>
    </row>
    <row r="33" spans="1:34" ht="18" customHeight="1" x14ac:dyDescent="0.2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3"/>
      <c r="AF33" s="3"/>
      <c r="AG33" s="3"/>
      <c r="AH33" s="8"/>
    </row>
    <row r="34" spans="1:34" ht="18" customHeight="1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1"/>
      <c r="AE34" s="8"/>
      <c r="AF34" s="8"/>
      <c r="AG34" s="8"/>
      <c r="AH34" s="8"/>
    </row>
    <row r="35" spans="1:34" ht="15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1"/>
      <c r="AE35" s="8"/>
      <c r="AF35" s="8"/>
      <c r="AG35" s="8"/>
      <c r="AH35" s="8"/>
    </row>
    <row r="36" spans="1:34" ht="1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1"/>
      <c r="AE36" s="8"/>
      <c r="AF36" s="8"/>
      <c r="AG36" s="8"/>
      <c r="AH36" s="8"/>
    </row>
    <row r="37" spans="1:34" ht="15" customHeight="1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1"/>
      <c r="AE37" s="8"/>
      <c r="AF37" s="8"/>
      <c r="AG37" s="8"/>
      <c r="AH37" s="8"/>
    </row>
    <row r="38" spans="1:34" ht="15" customHeight="1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1"/>
      <c r="AE38" s="8"/>
      <c r="AF38" s="8"/>
      <c r="AG38" s="8"/>
      <c r="AH38" s="8"/>
    </row>
    <row r="39" spans="1:34" ht="15" customHeight="1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1"/>
      <c r="AE39" s="8"/>
      <c r="AF39" s="8"/>
      <c r="AG39" s="8"/>
      <c r="AH39" s="8"/>
    </row>
    <row r="40" spans="1:34" ht="15" customHeight="1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1"/>
      <c r="AE40" s="8"/>
      <c r="AF40" s="8"/>
      <c r="AG40" s="8"/>
      <c r="AH40" s="8"/>
    </row>
    <row r="41" spans="1:34" ht="15" customHeight="1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1"/>
      <c r="AE41" s="8"/>
      <c r="AF41" s="8"/>
      <c r="AG41" s="8"/>
      <c r="AH41" s="8"/>
    </row>
    <row r="42" spans="1:34" ht="15" customHeight="1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1"/>
      <c r="AE42" s="8"/>
      <c r="AF42" s="8"/>
      <c r="AG42" s="8"/>
      <c r="AH42" s="8"/>
    </row>
    <row r="43" spans="1:34" ht="15" customHeight="1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1"/>
      <c r="AE43" s="8"/>
      <c r="AF43" s="8"/>
      <c r="AG43" s="8"/>
      <c r="AH43" s="8"/>
    </row>
    <row r="44" spans="1:34" ht="15" customHeight="1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1"/>
      <c r="AE44" s="8"/>
      <c r="AF44" s="8"/>
      <c r="AG44" s="8"/>
      <c r="AH44" s="8"/>
    </row>
    <row r="45" spans="1:34" ht="15" customHeight="1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1"/>
      <c r="AE45" s="8"/>
      <c r="AF45" s="8"/>
      <c r="AG45" s="8"/>
      <c r="AH45" s="8"/>
    </row>
    <row r="46" spans="1:34" ht="15" customHeight="1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1"/>
      <c r="AE46" s="8"/>
      <c r="AF46" s="8"/>
      <c r="AG46" s="8"/>
      <c r="AH46" s="8"/>
    </row>
    <row r="47" spans="1:34" ht="15" customHeight="1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1"/>
      <c r="AE47" s="8"/>
      <c r="AF47" s="8"/>
      <c r="AG47" s="8"/>
      <c r="AH47" s="8"/>
    </row>
    <row r="48" spans="1:34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1"/>
      <c r="AE48" s="8"/>
      <c r="AF48" s="8"/>
      <c r="AG48" s="8"/>
      <c r="AH48" s="8"/>
    </row>
    <row r="49" spans="1:34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1"/>
      <c r="AE49" s="8"/>
      <c r="AF49" s="8"/>
      <c r="AG49" s="8"/>
      <c r="AH49" s="8"/>
    </row>
    <row r="50" spans="1:34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1"/>
      <c r="AE50" s="8"/>
      <c r="AF50" s="8"/>
      <c r="AG50" s="8"/>
      <c r="AH50" s="8"/>
    </row>
    <row r="51" spans="1:34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1"/>
      <c r="AE51" s="8"/>
      <c r="AF51" s="8"/>
      <c r="AG51" s="8"/>
      <c r="AH51" s="8"/>
    </row>
    <row r="52" spans="1:34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1"/>
      <c r="AE52" s="8"/>
      <c r="AF52" s="8"/>
      <c r="AG52" s="8"/>
      <c r="AH52" s="8"/>
    </row>
    <row r="53" spans="1:34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1"/>
      <c r="AE53" s="8"/>
      <c r="AF53" s="8"/>
      <c r="AG53" s="8"/>
      <c r="AH53" s="8"/>
    </row>
    <row r="54" spans="1:34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1"/>
      <c r="AE54" s="8"/>
      <c r="AF54" s="8"/>
      <c r="AG54" s="8"/>
      <c r="AH54" s="8"/>
    </row>
    <row r="55" spans="1:34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1"/>
      <c r="AE55" s="8"/>
      <c r="AF55" s="8"/>
      <c r="AG55" s="8"/>
      <c r="AH55" s="8"/>
    </row>
    <row r="56" spans="1:34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1"/>
      <c r="AE56" s="8"/>
      <c r="AF56" s="8"/>
      <c r="AG56" s="8"/>
      <c r="AH56" s="8"/>
    </row>
    <row r="57" spans="1:34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1"/>
      <c r="AE57" s="8"/>
      <c r="AF57" s="8"/>
      <c r="AG57" s="8"/>
      <c r="AH57" s="8"/>
    </row>
    <row r="58" spans="1:34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8"/>
      <c r="AF58" s="8"/>
      <c r="AG58" s="8"/>
      <c r="AH58" s="8"/>
    </row>
  </sheetData>
  <sheetProtection password="CC57" sheet="1" objects="1" scenarios="1"/>
  <mergeCells count="20">
    <mergeCell ref="H22:M23"/>
    <mergeCell ref="A4:S6"/>
    <mergeCell ref="A12:S13"/>
    <mergeCell ref="A14:S16"/>
    <mergeCell ref="A17:S19"/>
    <mergeCell ref="N9:P9"/>
    <mergeCell ref="Q7:S8"/>
    <mergeCell ref="Q9:S9"/>
    <mergeCell ref="E7:G8"/>
    <mergeCell ref="E9:G9"/>
    <mergeCell ref="A7:A8"/>
    <mergeCell ref="K7:M8"/>
    <mergeCell ref="N7:P8"/>
    <mergeCell ref="A2:S3"/>
    <mergeCell ref="A1:S1"/>
    <mergeCell ref="B7:D8"/>
    <mergeCell ref="B9:D9"/>
    <mergeCell ref="H7:J8"/>
    <mergeCell ref="H9:J9"/>
    <mergeCell ref="K9:M9"/>
  </mergeCells>
  <dataValidations count="1">
    <dataValidation allowBlank="1" sqref="A14 K7 A11:A12 E7:G9 H9 A7 Q7 T9 N7 H7 T7 A1:A2 A9:A10 A17 O20:S42 H20:H22 Q9:Q10 J26:N42 H24:I42 A20:G42 N20:N22 I20:M21 A4"/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28" r:id="rId4" name="Drop Down 80">
              <controlPr defaultSize="0" autoLine="0" autoPict="0">
                <anchor moveWithCells="1">
                  <from>
                    <xdr:col>16</xdr:col>
                    <xdr:colOff>19050</xdr:colOff>
                    <xdr:row>8</xdr:row>
                    <xdr:rowOff>19050</xdr:rowOff>
                  </from>
                  <to>
                    <xdr:col>18</xdr:col>
                    <xdr:colOff>828675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89" r:id="rId5" name="Drop Down 141">
              <controlPr defaultSize="0" autoLine="0" autoPict="0">
                <anchor moveWithCells="1">
                  <from>
                    <xdr:col>13</xdr:col>
                    <xdr:colOff>19050</xdr:colOff>
                    <xdr:row>8</xdr:row>
                    <xdr:rowOff>19050</xdr:rowOff>
                  </from>
                  <to>
                    <xdr:col>15</xdr:col>
                    <xdr:colOff>238125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0" r:id="rId6" name="Drop Down 142">
              <controlPr defaultSize="0" autoLine="0" autoPict="0">
                <anchor moveWithCells="1">
                  <from>
                    <xdr:col>10</xdr:col>
                    <xdr:colOff>19050</xdr:colOff>
                    <xdr:row>8</xdr:row>
                    <xdr:rowOff>19050</xdr:rowOff>
                  </from>
                  <to>
                    <xdr:col>12</xdr:col>
                    <xdr:colOff>371475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1" r:id="rId7" name="Drop Down 143">
              <controlPr defaultSize="0" autoLine="0" autoPict="0">
                <anchor moveWithCells="1">
                  <from>
                    <xdr:col>0</xdr:col>
                    <xdr:colOff>0</xdr:colOff>
                    <xdr:row>8</xdr:row>
                    <xdr:rowOff>28575</xdr:rowOff>
                  </from>
                  <to>
                    <xdr:col>0</xdr:col>
                    <xdr:colOff>1533525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2" r:id="rId8" name="Drop Down 144">
              <controlPr defaultSize="0" autoLine="0" autoPict="0">
                <anchor moveWithCells="1">
                  <from>
                    <xdr:col>1</xdr:col>
                    <xdr:colOff>9525</xdr:colOff>
                    <xdr:row>8</xdr:row>
                    <xdr:rowOff>19050</xdr:rowOff>
                  </from>
                  <to>
                    <xdr:col>3</xdr:col>
                    <xdr:colOff>885825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3" r:id="rId9" name="Drop Down 145">
              <controlPr defaultSize="0" autoLine="0" autoPict="0">
                <anchor moveWithCells="1">
                  <from>
                    <xdr:col>4</xdr:col>
                    <xdr:colOff>19050</xdr:colOff>
                    <xdr:row>8</xdr:row>
                    <xdr:rowOff>19050</xdr:rowOff>
                  </from>
                  <to>
                    <xdr:col>6</xdr:col>
                    <xdr:colOff>228600</xdr:colOff>
                    <xdr:row>8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94" r:id="rId10" name="Drop Down 146">
              <controlPr defaultSize="0" autoLine="0" autoPict="0">
                <anchor moveWithCells="1">
                  <from>
                    <xdr:col>7</xdr:col>
                    <xdr:colOff>19050</xdr:colOff>
                    <xdr:row>8</xdr:row>
                    <xdr:rowOff>19050</xdr:rowOff>
                  </from>
                  <to>
                    <xdr:col>9</xdr:col>
                    <xdr:colOff>352425</xdr:colOff>
                    <xdr:row>8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C116"/>
  <sheetViews>
    <sheetView topLeftCell="A25" workbookViewId="0">
      <selection activeCell="G46" sqref="G46"/>
    </sheetView>
  </sheetViews>
  <sheetFormatPr defaultRowHeight="15" x14ac:dyDescent="0.25"/>
  <cols>
    <col min="5" max="5" width="13" customWidth="1"/>
    <col min="6" max="6" width="13.42578125" customWidth="1"/>
    <col min="13" max="13" width="10.140625" customWidth="1"/>
    <col min="23" max="23" width="8.85546875" customWidth="1"/>
  </cols>
  <sheetData>
    <row r="1" spans="1:26" ht="30" customHeight="1" thickBot="1" x14ac:dyDescent="0.3">
      <c r="A1" s="114" t="s">
        <v>13</v>
      </c>
      <c r="B1" s="115"/>
      <c r="C1" s="157"/>
      <c r="D1" s="142" t="s">
        <v>19</v>
      </c>
      <c r="E1" s="143"/>
      <c r="F1" s="144"/>
      <c r="G1" s="108" t="str">
        <f>K17</f>
        <v/>
      </c>
      <c r="H1" s="109"/>
      <c r="I1" s="110"/>
      <c r="J1" s="114" t="s">
        <v>9</v>
      </c>
      <c r="K1" s="115"/>
      <c r="L1" s="116"/>
      <c r="M1" s="108" t="s">
        <v>67</v>
      </c>
      <c r="N1" s="109"/>
      <c r="O1" s="110"/>
      <c r="P1" s="8"/>
      <c r="Q1" s="8"/>
      <c r="R1" s="142" t="s">
        <v>42</v>
      </c>
      <c r="S1" s="143"/>
      <c r="T1" s="143"/>
      <c r="U1" s="144"/>
      <c r="V1" s="8"/>
      <c r="W1" s="8"/>
      <c r="X1" s="8"/>
      <c r="Y1" s="8"/>
      <c r="Z1" s="8"/>
    </row>
    <row r="2" spans="1:26" ht="22.5" customHeight="1" thickBot="1" x14ac:dyDescent="0.3">
      <c r="A2" s="87" t="s">
        <v>16</v>
      </c>
      <c r="B2" s="88"/>
      <c r="C2" s="153"/>
      <c r="D2" s="102" t="str">
        <f>IF(A41=1,D17,IF(A41=2,G17,""))</f>
        <v/>
      </c>
      <c r="E2" s="103"/>
      <c r="F2" s="104"/>
      <c r="G2" s="87" t="str">
        <f>IF(A41=1,"трехпроводная",IF(A41=2,"0 ⁰С",""))</f>
        <v/>
      </c>
      <c r="H2" s="88"/>
      <c r="I2" s="89"/>
      <c r="J2" s="117" t="s">
        <v>63</v>
      </c>
      <c r="K2" s="118"/>
      <c r="L2" s="119"/>
      <c r="M2" s="87" t="s">
        <v>70</v>
      </c>
      <c r="N2" s="88"/>
      <c r="O2" s="89"/>
      <c r="P2" s="8"/>
      <c r="Q2" s="8"/>
      <c r="R2" s="145">
        <f>IF(K23=Лист1!A1,Лист1!A41,IF(K23=Лист1!D1,Лист1!D41,IF(K23=Лист1!G1,Лист1!G41,IF(K23=Лист1!J1,Лист1!J41,IF(K23=Лист1!M1,Лист1!M41,IF(K23=Лист1!P1,Лист1!P41,IF(K23=Лист1!S1,Лист1!S41,IF(K23=Лист2!A1,Лист2!A41,IF(K23=Лист2!D1,Лист2!D41,IF(K23=Лист2!G1,Лист2!G41,IF(K23=Лист2!J1,Лист2!J41,IF(K23=Лист2!M1,Лист2!M41,IF(K23=Лист2!P1,Лист2!P41,IF(K23=Лист2!S1,Лист2!S41,IF(K23=Лист2!V1,Лист2!V41,IF(K23=Лист2!Y1,Лист2!Y41,IF(K23=Лист2!AB1,Лист2!AB41,0)))))))))))))))))</f>
        <v>0</v>
      </c>
      <c r="S2" s="146"/>
      <c r="T2" s="146"/>
      <c r="U2" s="147"/>
      <c r="V2" s="8"/>
      <c r="W2" s="185">
        <f>IF(J41=1,R2,IF(J41=2,R3,IF(J41=3,R4,IF(J41=4,R5,IF(J41=5,R6,IF(J41=6,R7,IF(J41=7,R8,IF(J41=8,R9,IF(J41=9,R10,IF(J41=10,R11,IF(J41=11,R12,IF(J41=12,R13,IF(J41=13,R14,IF(J41=14,R15,IF(J41=15,R16,IF(J41=16,R17,IF(J41=17,R18,IF(J41=18,R19,IF(J41=19,R20,IF(J41=20,R21,IF(J41=21,R22,IF(J41=22,R23,IF(J41=23,R24,IF(J41=24,R25,IF(J41=25,R26,IF(J41=26,R27,IF(J41=27,R28,IF(J41=28,R29,IF(J41=29,R30,IF(J41=30,R31,IF(J41=31,R32,IF(J41=32,R33,IF(J41=33,R34,IF(J41=34,R35,IF(J41=35,R36,IF(J41=36,R37,IF(J41=37,R38,0)))))))))))))))))))))))))))))))))))))</f>
        <v>0</v>
      </c>
      <c r="X2" s="186"/>
      <c r="Y2" s="187"/>
      <c r="Z2" s="8"/>
    </row>
    <row r="3" spans="1:26" ht="22.5" customHeight="1" thickBot="1" x14ac:dyDescent="0.3">
      <c r="A3" s="148" t="s">
        <v>17</v>
      </c>
      <c r="B3" s="149"/>
      <c r="C3" s="161"/>
      <c r="D3" s="105" t="str">
        <f>IF(A41=1,D18,IF(A41=2,G18,""))</f>
        <v/>
      </c>
      <c r="E3" s="106"/>
      <c r="F3" s="107"/>
      <c r="G3" s="87" t="str">
        <f>IF(A41=1,"четырехпроводная",IF(A41=2,"20 ⁰С",""))</f>
        <v/>
      </c>
      <c r="H3" s="88"/>
      <c r="I3" s="89"/>
      <c r="J3" s="120" t="s">
        <v>64</v>
      </c>
      <c r="K3" s="121"/>
      <c r="L3" s="122"/>
      <c r="M3" s="87" t="s">
        <v>71</v>
      </c>
      <c r="N3" s="88"/>
      <c r="O3" s="89"/>
      <c r="P3" s="8"/>
      <c r="Q3" s="8"/>
      <c r="R3" s="148">
        <f>IF(K23=Лист1!A1,Лист1!A42,IF(K23=Лист1!D1,Лист1!D42,IF(K23=Лист1!G1,Лист1!G42,IF(K23=Лист1!J1,Лист1!J42,IF(K23=Лист1!M1,Лист1!M42,IF(K23=Лист1!P1,Лист1!P42,IF(K23=Лист1!S1,Лист1!S42,IF(K23=Лист2!A1,Лист2!A42,IF(K23=Лист2!D1,Лист2!D42,IF(K23=Лист2!G1,Лист2!G42,IF(K23=Лист2!J1,Лист2!J42,IF(K23=Лист2!M1,Лист2!M42,IF(K23=Лист2!P1,Лист2!P42,IF(K23=Лист2!S1,Лист2!S42,IF(K23=Лист2!V1,Лист2!V42,IF(K23=Лист2!Y1,Лист2!Y42,IF(K23=Лист2!AB1,Лист2!AB42,0)))))))))))))))))</f>
        <v>0</v>
      </c>
      <c r="S3" s="149"/>
      <c r="T3" s="149"/>
      <c r="U3" s="150"/>
      <c r="V3" s="8"/>
      <c r="W3" s="188">
        <f>IF(W2="…",0,W2)</f>
        <v>0</v>
      </c>
      <c r="X3" s="189"/>
      <c r="Y3" s="190"/>
      <c r="Z3" s="8"/>
    </row>
    <row r="4" spans="1:26" ht="22.5" customHeight="1" thickBot="1" x14ac:dyDescent="0.3">
      <c r="A4" s="154" t="s">
        <v>1</v>
      </c>
      <c r="B4" s="155"/>
      <c r="C4" s="156"/>
      <c r="D4" s="105" t="str">
        <f>IF(A41=1,D19,IF(A41=2,G19,""))</f>
        <v/>
      </c>
      <c r="E4" s="106"/>
      <c r="F4" s="107"/>
      <c r="G4" s="154" t="s">
        <v>1</v>
      </c>
      <c r="H4" s="155"/>
      <c r="I4" s="162"/>
      <c r="J4" s="79" t="s">
        <v>1</v>
      </c>
      <c r="K4" s="80"/>
      <c r="L4" s="81"/>
      <c r="M4" s="154" t="s">
        <v>72</v>
      </c>
      <c r="N4" s="155"/>
      <c r="O4" s="162"/>
      <c r="P4" s="8"/>
      <c r="Q4" s="8"/>
      <c r="R4" s="148">
        <f>IF(K23=Лист1!A1,Лист1!A43,IF(K23=Лист1!D1,Лист1!D43,IF(K23=Лист1!G1,Лист1!G43,IF(K23=Лист1!J1,Лист1!J43,IF(K23=Лист1!M1,Лист1!M43,IF(K23=Лист1!P1,Лист1!P43,IF(K23=Лист1!S1,Лист1!S43,IF(K23=Лист2!A1,Лист2!A43,IF(K23=Лист2!D1,Лист2!D43,IF(K23=Лист2!G1,Лист2!G43,IF(K23=Лист2!J1,Лист2!J43,IF(K23=Лист2!M1,Лист2!M43,IF(K23=Лист2!P1,Лист2!P43,IF(K23=Лист2!S1,Лист2!S43,IF(K23=Лист2!V1,Лист2!V43,IF(K23=Лист2!Y1,Лист2!Y43,IF(K23=Лист2!AB1,Лист2!AB43,0)))))))))))))))))</f>
        <v>0</v>
      </c>
      <c r="S4" s="149"/>
      <c r="T4" s="149"/>
      <c r="U4" s="150"/>
      <c r="V4" s="8"/>
      <c r="W4" s="191"/>
      <c r="X4" s="192"/>
      <c r="Y4" s="193"/>
      <c r="Z4" s="8"/>
    </row>
    <row r="5" spans="1:26" ht="22.5" customHeight="1" thickBot="1" x14ac:dyDescent="0.3">
      <c r="A5" s="9"/>
      <c r="B5" s="9"/>
      <c r="C5" s="9"/>
      <c r="D5" s="105" t="str">
        <f>IF(A41=1,D20,IF(A41=2,G20,""))</f>
        <v/>
      </c>
      <c r="E5" s="106"/>
      <c r="F5" s="107"/>
      <c r="G5" s="20"/>
      <c r="H5" s="26"/>
      <c r="I5" s="21"/>
      <c r="J5" s="9"/>
      <c r="K5" s="9"/>
      <c r="L5" s="9"/>
      <c r="M5" s="154" t="s">
        <v>1</v>
      </c>
      <c r="N5" s="155"/>
      <c r="O5" s="162"/>
      <c r="P5" s="8"/>
      <c r="Q5" s="8"/>
      <c r="R5" s="145">
        <f>IF(K23=Лист1!A1,Лист1!A44,IF(K23=Лист1!D1,Лист1!D44,IF(K23=Лист1!G1,Лист1!G44,IF(K23=Лист1!J1,Лист1!J44,IF(K23=Лист1!M1,Лист1!M44,IF(K23=Лист1!P1,Лист1!P44,IF(K23=Лист1!S1,Лист1!S44,IF(K23=Лист2!A1,Лист2!A44,IF(K23=Лист2!D1,Лист2!D44,IF(K23=Лист2!G1,Лист2!G44,IF(K23=Лист2!J1,Лист2!J44,IF(K23=Лист2!M1,Лист2!M44,IF(K23=Лист2!P1,Лист2!P44,IF(K23=Лист2!S1,Лист2!S44,IF(K23=Лист2!V1,Лист2!V44,IF(K23=Лист2!Y1,Лист2!Y44,IF(K23=Лист2!AB1,Лист2!AB44,0)))))))))))))))))</f>
        <v>0</v>
      </c>
      <c r="S5" s="146"/>
      <c r="T5" s="146"/>
      <c r="U5" s="147"/>
      <c r="V5" s="8"/>
      <c r="W5" s="8"/>
      <c r="X5" s="8"/>
      <c r="Y5" s="8"/>
      <c r="Z5" s="8"/>
    </row>
    <row r="6" spans="1:26" ht="22.5" customHeight="1" x14ac:dyDescent="0.25">
      <c r="A6" s="9"/>
      <c r="B6" s="9"/>
      <c r="C6" s="9"/>
      <c r="D6" s="105" t="str">
        <f>IF(A41=1,D21,IF(A41=2,G21,""))</f>
        <v/>
      </c>
      <c r="E6" s="106"/>
      <c r="F6" s="107"/>
      <c r="G6" s="9"/>
      <c r="H6" s="9"/>
      <c r="I6" s="9"/>
      <c r="J6" s="9"/>
      <c r="K6" s="9"/>
      <c r="L6" s="9"/>
      <c r="M6" s="9"/>
      <c r="N6" s="16"/>
      <c r="O6" s="16"/>
      <c r="P6" s="16"/>
      <c r="Q6" s="8"/>
      <c r="R6" s="148">
        <f>IF(K23=Лист1!A1,Лист1!A45,IF(K23=Лист1!D1,Лист1!D45,IF(K23=Лист1!G1,Лист1!G45,IF(K23=Лист1!J1,Лист1!J45,IF(K23=Лист1!M1,Лист1!M45,IF(K23=Лист1!P1,Лист1!P45,IF(K23=Лист1!S1,Лист1!S45,IF(K23=Лист2!A1,Лист2!A45,IF(K23=Лист2!D1,Лист2!D45,IF(K23=Лист2!G1,Лист2!G45,IF(K23=Лист2!J1,Лист2!J45,IF(K23=Лист2!M1,Лист2!M45,IF(K23=Лист2!P1,Лист2!P45,IF(K23=Лист2!S1,Лист2!S45,IF(K23=Лист2!V1,Лист2!V45,IF(K23=Лист2!Y1,Лист2!Y45,IF(K23=Лист2!AB1,Лист2!AB45,0)))))))))))))))))</f>
        <v>0</v>
      </c>
      <c r="S6" s="149"/>
      <c r="T6" s="149"/>
      <c r="U6" s="150"/>
      <c r="V6" s="8"/>
      <c r="W6" s="8"/>
      <c r="X6" s="8"/>
      <c r="Y6" s="8"/>
      <c r="Z6" s="8"/>
    </row>
    <row r="7" spans="1:26" ht="22.5" customHeight="1" x14ac:dyDescent="0.25">
      <c r="A7" s="9"/>
      <c r="B7" s="9"/>
      <c r="C7" s="9"/>
      <c r="D7" s="105" t="str">
        <f>IF(A41=1,D22,IF(A41=2,G22,""))</f>
        <v/>
      </c>
      <c r="E7" s="106"/>
      <c r="F7" s="107"/>
      <c r="G7" s="9"/>
      <c r="H7" s="9"/>
      <c r="I7" s="9"/>
      <c r="J7" s="9"/>
      <c r="K7" s="9"/>
      <c r="L7" s="9"/>
      <c r="M7" s="9"/>
      <c r="N7" s="16"/>
      <c r="O7" s="16"/>
      <c r="P7" s="16"/>
      <c r="Q7" s="8"/>
      <c r="R7" s="148">
        <f>IF(K23=Лист1!A1,Лист1!A46,IF(K23=Лист1!D1,Лист1!D46,IF(K23=Лист1!G1,Лист1!G46,IF(K23=Лист1!J1,Лист1!J46,IF(K23=Лист1!M1,Лист1!M46,IF(K23=Лист1!P1,Лист1!P46,IF(K23=Лист1!S1,Лист1!S46,IF(K23=Лист2!A1,Лист2!A46,IF(K23=Лист2!D1,Лист2!D46,IF(K23=Лист2!G1,Лист2!G46,IF(K23=Лист2!J1,Лист2!J46,IF(K23=Лист2!M1,Лист2!M46,IF(K23=Лист2!P1,Лист2!P46,IF(K23=Лист2!S1,Лист2!S46,IF(K23=Лист2!V1,Лист2!V46,IF(K23=Лист2!Y1,Лист2!Y46,IF(K23=Лист2!AB1,Лист2!AB46,0)))))))))))))))))</f>
        <v>0</v>
      </c>
      <c r="S7" s="149"/>
      <c r="T7" s="149"/>
      <c r="U7" s="150"/>
      <c r="V7" s="8"/>
      <c r="W7" s="8"/>
      <c r="X7" s="8"/>
      <c r="Y7" s="8"/>
      <c r="Z7" s="8"/>
    </row>
    <row r="8" spans="1:26" ht="22.5" customHeight="1" x14ac:dyDescent="0.25">
      <c r="A8" s="9"/>
      <c r="B8" s="9"/>
      <c r="C8" s="9"/>
      <c r="D8" s="105" t="str">
        <f>IF(A41=1,D23,IF(A41=2,G23,""))</f>
        <v/>
      </c>
      <c r="E8" s="106"/>
      <c r="F8" s="107"/>
      <c r="G8" s="9"/>
      <c r="H8" s="9"/>
      <c r="I8" s="9"/>
      <c r="J8" s="9"/>
      <c r="K8" s="9"/>
      <c r="L8" s="9"/>
      <c r="M8" s="9"/>
      <c r="N8" s="16"/>
      <c r="O8" s="16"/>
      <c r="P8" s="16"/>
      <c r="Q8" s="8"/>
      <c r="R8" s="148">
        <f>IF(K23=Лист1!A1,Лист1!A47,IF(K23=Лист1!D1,Лист1!D47,IF(K23=Лист1!G1,Лист1!G47,IF(K23=Лист1!J1,Лист1!J47,IF(K23=Лист1!M1,Лист1!M47,IF(K23=Лист1!P1,Лист1!P47,IF(K23=Лист1!S1,Лист1!S47,IF(K23=Лист2!A1,Лист2!A47,IF(K23=Лист2!D1,Лист2!D47,IF(K23=Лист2!G1,Лист2!G47,IF(K23=Лист2!J1,Лист2!J47,IF(K23=Лист2!M1,Лист2!M47,IF(K23=Лист2!P1,Лист2!P47,IF(K23=Лист2!S1,Лист2!S47,IF(K23=Лист2!V1,Лист2!V47,IF(K23=Лист2!Y1,Лист2!Y47,IF(K23=Лист2!AB1,Лист2!AB47,0)))))))))))))))))</f>
        <v>0</v>
      </c>
      <c r="S8" s="149"/>
      <c r="T8" s="149"/>
      <c r="U8" s="150"/>
      <c r="V8" s="8"/>
      <c r="W8" s="8"/>
      <c r="X8" s="8"/>
      <c r="Y8" s="8"/>
      <c r="Z8" s="8"/>
    </row>
    <row r="9" spans="1:26" ht="22.5" customHeight="1" x14ac:dyDescent="0.25">
      <c r="A9" s="9"/>
      <c r="B9" s="9"/>
      <c r="C9" s="9"/>
      <c r="D9" s="105" t="str">
        <f>IF(A41=1,"",IF(A41=2,G24,""))</f>
        <v/>
      </c>
      <c r="E9" s="106"/>
      <c r="F9" s="107"/>
      <c r="G9" s="9"/>
      <c r="H9" s="9"/>
      <c r="I9" s="9"/>
      <c r="J9" s="9"/>
      <c r="K9" s="9"/>
      <c r="L9" s="9"/>
      <c r="M9" s="9"/>
      <c r="N9" s="9"/>
      <c r="O9" s="9"/>
      <c r="P9" s="9"/>
      <c r="Q9" s="8"/>
      <c r="R9" s="148">
        <f>IF(K23=Лист1!A1,Лист1!A48,IF(K23=Лист1!D1,Лист1!D48,IF(K23=Лист1!G1,Лист1!G48,IF(K23=Лист1!J1,Лист1!J48,IF(K23=Лист1!M1,Лист1!M48,IF(K23=Лист1!P1,Лист1!P48,IF(K23=Лист1!S1,Лист1!S48,IF(K23=Лист2!A1,Лист2!A48,IF(K23=Лист2!D1,Лист2!D48,IF(K23=Лист2!G1,Лист2!G48,IF(K23=Лист2!J1,Лист2!J48,IF(K23=Лист2!M1,Лист2!M48,IF(K23=Лист2!P1,Лист2!P48,IF(K23=Лист2!S1,Лист2!S48,IF(K23=Лист2!V1,Лист2!V48,IF(K23=Лист2!Y1,Лист2!Y48,IF(K23=Лист2!AB1,Лист2!AB48,0)))))))))))))))))</f>
        <v>0</v>
      </c>
      <c r="S9" s="149"/>
      <c r="T9" s="149"/>
      <c r="U9" s="150"/>
      <c r="V9" s="8"/>
      <c r="W9" s="8"/>
      <c r="X9" s="8"/>
      <c r="Y9" s="8"/>
      <c r="Z9" s="8"/>
    </row>
    <row r="10" spans="1:26" ht="22.5" customHeight="1" x14ac:dyDescent="0.25">
      <c r="A10" s="9"/>
      <c r="B10" s="9"/>
      <c r="C10" s="9"/>
      <c r="D10" s="105" t="str">
        <f>IF(A41=1,"",IF(A41=2,G25,""))</f>
        <v/>
      </c>
      <c r="E10" s="106"/>
      <c r="F10" s="107"/>
      <c r="G10" s="9"/>
      <c r="H10" s="9"/>
      <c r="I10" s="9"/>
      <c r="J10" s="9"/>
      <c r="K10" s="9"/>
      <c r="L10" s="9"/>
      <c r="M10" s="9"/>
      <c r="N10" s="9"/>
      <c r="O10" s="9"/>
      <c r="P10" s="9"/>
      <c r="Q10" s="8"/>
      <c r="R10" s="148">
        <f>IF(K23=Лист1!A1,Лист1!A49,IF(K23=Лист1!D1,Лист1!D49,IF(K23=Лист1!G1,Лист1!G49,IF(K23=Лист1!J1,Лист1!J49,IF(K23=Лист1!M1,Лист1!M49,IF(K23=Лист1!P1,Лист1!P49,IF(K23=Лист1!S1,Лист1!S49,IF(K23=Лист2!A1,Лист2!A49,IF(K23=Лист2!D1,Лист2!D49,IF(K23=Лист2!G1,Лист2!G49,IF(K23=Лист2!J1,Лист2!J49,IF(K23=Лист2!M1,Лист2!M49,IF(K23=Лист2!P1,Лист2!P49,IF(K23=Лист2!S1,Лист2!S49,IF(K23=Лист2!V1,Лист2!V49,IF(K23=Лист2!Y1,Лист2!Y49,IF(K23=Лист2!AB1,Лист2!AB49,0)))))))))))))))))</f>
        <v>0</v>
      </c>
      <c r="S10" s="149"/>
      <c r="T10" s="149"/>
      <c r="U10" s="150"/>
      <c r="V10" s="8"/>
      <c r="W10" s="8"/>
      <c r="X10" s="8"/>
      <c r="Y10" s="8"/>
      <c r="Z10" s="8"/>
    </row>
    <row r="11" spans="1:26" ht="22.5" customHeight="1" x14ac:dyDescent="0.25">
      <c r="A11" s="9"/>
      <c r="B11" s="9"/>
      <c r="C11" s="9"/>
      <c r="D11" s="105" t="str">
        <f>IF(A41=1,"",IF(A41=2,G26,""))</f>
        <v/>
      </c>
      <c r="E11" s="106"/>
      <c r="F11" s="107"/>
      <c r="G11" s="9"/>
      <c r="H11" s="9"/>
      <c r="I11" s="9"/>
      <c r="J11" s="9"/>
      <c r="K11" s="9"/>
      <c r="L11" s="9"/>
      <c r="M11" s="9"/>
      <c r="N11" s="9"/>
      <c r="O11" s="9"/>
      <c r="P11" s="9"/>
      <c r="Q11" s="8"/>
      <c r="R11" s="148">
        <f>IF(K23=Лист1!A1,Лист1!A50,IF(K23=Лист1!D1,Лист1!D50,IF(K23=Лист1!G1,Лист1!G50,IF(K23=Лист1!J1,Лист1!J50,IF(K23=Лист1!M1,Лист1!M50,IF(K23=Лист1!P1,Лист1!P50,IF(K23=Лист1!S1,Лист1!S50,IF(K23=Лист2!A1,Лист2!A50,IF(K23=Лист2!D1,Лист2!D50,IF(K23=Лист2!G1,Лист2!G50,IF(K23=Лист2!J1,Лист2!J50,IF(K23=Лист2!M1,Лист2!M50,IF(K23=Лист2!P1,Лист2!P50,IF(K23=Лист2!S1,Лист2!S50,IF(K23=Лист2!V1,Лист2!V50,IF(K23=Лист2!Y1,Лист2!Y50,IF(K23=Лист2!AB1,Лист2!AB50,0)))))))))))))))))</f>
        <v>0</v>
      </c>
      <c r="S11" s="149"/>
      <c r="T11" s="149"/>
      <c r="U11" s="150"/>
      <c r="V11" s="8"/>
      <c r="W11" s="8"/>
      <c r="X11" s="8"/>
      <c r="Y11" s="8"/>
      <c r="Z11" s="8"/>
    </row>
    <row r="12" spans="1:26" ht="22.5" customHeight="1" thickBot="1" x14ac:dyDescent="0.3">
      <c r="A12" s="9"/>
      <c r="B12" s="9"/>
      <c r="C12" s="9"/>
      <c r="D12" s="166" t="s">
        <v>1</v>
      </c>
      <c r="E12" s="167"/>
      <c r="F12" s="168"/>
      <c r="G12" s="9"/>
      <c r="H12" s="9"/>
      <c r="I12" s="9"/>
      <c r="J12" s="9"/>
      <c r="K12" s="9"/>
      <c r="L12" s="9"/>
      <c r="M12" s="9"/>
      <c r="N12" s="9"/>
      <c r="O12" s="9"/>
      <c r="P12" s="9"/>
      <c r="Q12" s="8"/>
      <c r="R12" s="148">
        <f>IF(K23=Лист1!A1,Лист1!A51,IF(K23=Лист1!D1,Лист1!D51,IF(K23=Лист1!G1,Лист1!G51,IF(K23=Лист1!J1,Лист1!J51,IF(K23=Лист1!M1,Лист1!M51,IF(K23=Лист1!P1,Лист1!P51,IF(K23=Лист1!S1,Лист1!S51,IF(K23=Лист2!A1,Лист2!A51,IF(K23=Лист2!D1,Лист2!D51,IF(K23=Лист2!G1,Лист2!G51,IF(K23=Лист2!J1,Лист2!J51,IF(K23=Лист2!M1,Лист2!M51,IF(K23=Лист2!P1,Лист2!P51,IF(K23=Лист2!S1,Лист2!S51,IF(K23=Лист2!V1,Лист2!V51,IF(K23=Лист2!Y1,Лист2!Y51,IF(K23=Лист2!AB1,Лист2!AB51,0)))))))))))))))))</f>
        <v>0</v>
      </c>
      <c r="S12" s="149"/>
      <c r="T12" s="149"/>
      <c r="U12" s="150"/>
      <c r="V12" s="8"/>
      <c r="W12" s="8"/>
      <c r="X12" s="8"/>
      <c r="Y12" s="8"/>
      <c r="Z12" s="8"/>
    </row>
    <row r="13" spans="1:26" ht="22.5" customHeight="1" x14ac:dyDescent="0.25">
      <c r="A13" s="9"/>
      <c r="B13" s="9"/>
      <c r="C13" s="9"/>
      <c r="D13" s="181"/>
      <c r="E13" s="181"/>
      <c r="F13" s="181"/>
      <c r="G13" s="9"/>
      <c r="H13" s="9"/>
      <c r="I13" s="9"/>
      <c r="J13" s="9"/>
      <c r="K13" s="9"/>
      <c r="L13" s="9"/>
      <c r="M13" s="9"/>
      <c r="N13" s="9"/>
      <c r="O13" s="9"/>
      <c r="P13" s="9"/>
      <c r="Q13" s="8"/>
      <c r="R13" s="148">
        <f>IF(K23=Лист1!A1,Лист1!A52,IF(K23=Лист1!D1,Лист1!D52,IF(K23=Лист1!G1,Лист1!G52,IF(K23=Лист1!J1,Лист1!J52,IF(K23=Лист1!M1,Лист1!M52,IF(K23=Лист1!P1,Лист1!P52,IF(K23=Лист1!S1,Лист1!S52,IF(K23=Лист2!A1,Лист2!A52,IF(K23=Лист2!D1,Лист2!D52,IF(K23=Лист2!G1,Лист2!G52,IF(K23=Лист2!J1,Лист2!J52,IF(K23=Лист2!M1,Лист2!M52,IF(K23=Лист2!P1,Лист2!P52,IF(K23=Лист2!S1,Лист2!S52,IF(K23=Лист2!V1,Лист2!V52,IF(K23=Лист2!Y1,Лист2!Y52,IF(K23=Лист2!AB1,Лист2!AB52,0)))))))))))))))))</f>
        <v>0</v>
      </c>
      <c r="S13" s="149"/>
      <c r="T13" s="149"/>
      <c r="U13" s="150"/>
      <c r="V13" s="8"/>
      <c r="W13" s="8"/>
      <c r="X13" s="8"/>
      <c r="Y13" s="8"/>
      <c r="Z13" s="8"/>
    </row>
    <row r="14" spans="1:26" ht="22.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8"/>
      <c r="R14" s="148">
        <f>IF(K23=Лист1!A1,Лист1!A53,IF(K23=Лист1!D1,Лист1!D53,IF(K23=Лист1!G1,Лист1!G53,IF(K23=Лист1!J1,Лист1!J53,IF(K23=Лист1!M1,Лист1!M53,IF(K23=Лист1!P1,Лист1!P53,IF(K23=Лист1!S1,Лист1!S53,IF(K23=Лист2!A1,Лист2!A53,IF(K23=Лист2!D1,Лист2!D53,IF(K23=Лист2!G1,Лист2!G53,IF(K23=Лист2!J1,Лист2!J53,IF(K23=Лист2!M1,Лист2!M53,IF(K23=Лист2!P1,Лист2!P53,IF(K23=Лист2!S1,Лист2!S53,IF(K23=Лист2!V1,Лист2!V53,IF(K23=Лист2!Y1,Лист2!Y53,IF(K23=Лист2!AB1,Лист2!AB53,0)))))))))))))))))</f>
        <v>0</v>
      </c>
      <c r="S14" s="149"/>
      <c r="T14" s="149"/>
      <c r="U14" s="150"/>
      <c r="V14" s="8"/>
      <c r="W14" s="8"/>
      <c r="X14" s="8"/>
      <c r="Y14" s="8"/>
      <c r="Z14" s="8"/>
    </row>
    <row r="15" spans="1:26" ht="22.5" customHeight="1" thickBot="1" x14ac:dyDescent="0.3">
      <c r="A15" s="9"/>
      <c r="B15" s="9"/>
      <c r="C15" s="9"/>
      <c r="D15" s="8"/>
      <c r="E15" s="8"/>
      <c r="F15" s="8"/>
      <c r="G15" s="8"/>
      <c r="H15" s="8"/>
      <c r="I15" s="8"/>
      <c r="J15" s="10"/>
      <c r="K15" s="10"/>
      <c r="L15" s="10"/>
      <c r="M15" s="10"/>
      <c r="N15" s="9"/>
      <c r="O15" s="9"/>
      <c r="P15" s="9"/>
      <c r="Q15" s="8"/>
      <c r="R15" s="148">
        <f>IF(K23=Лист1!A1,Лист1!A54,IF(K23=Лист1!D1,Лист1!D54,IF(K23=Лист1!G1,Лист1!G54,IF(K23=Лист1!J1,Лист1!J54,IF(K23=Лист1!M1,Лист1!M54,IF(K23=Лист1!P1,Лист1!P54,IF(K23=Лист1!S1,Лист1!S54,IF(K23=Лист2!A1,Лист2!A54,IF(K23=Лист2!D1,Лист2!D54,IF(K23=Лист2!G1,Лист2!G54,IF(K23=Лист2!J1,Лист2!J54,IF(K23=Лист2!M1,Лист2!M54,IF(K23=Лист2!P1,Лист2!P54,IF(K23=Лист2!S1,Лист2!S54,IF(K23=Лист2!V1,Лист2!V54,IF(K23=Лист2!Y1,Лист2!Y54,IF(K23=Лист2!AB1,Лист2!AB54,0)))))))))))))))))</f>
        <v>0</v>
      </c>
      <c r="S15" s="149"/>
      <c r="T15" s="149"/>
      <c r="U15" s="150"/>
      <c r="V15" s="8"/>
      <c r="W15" s="8"/>
      <c r="X15" s="8"/>
      <c r="Y15" s="8"/>
      <c r="Z15" s="8"/>
    </row>
    <row r="16" spans="1:26" ht="31.5" customHeight="1" thickBot="1" x14ac:dyDescent="0.3">
      <c r="A16" s="108" t="s">
        <v>73</v>
      </c>
      <c r="B16" s="109"/>
      <c r="C16" s="110"/>
      <c r="D16" s="182" t="s">
        <v>27</v>
      </c>
      <c r="E16" s="183"/>
      <c r="F16" s="184"/>
      <c r="G16" s="182" t="s">
        <v>28</v>
      </c>
      <c r="H16" s="183"/>
      <c r="I16" s="184"/>
      <c r="J16" s="9"/>
      <c r="K16" s="169" t="s">
        <v>41</v>
      </c>
      <c r="L16" s="170"/>
      <c r="M16" s="170"/>
      <c r="N16" s="171"/>
      <c r="O16" s="8"/>
      <c r="P16" s="8"/>
      <c r="Q16" s="8"/>
      <c r="R16" s="148">
        <f>IF(K23=Лист1!A1,Лист1!A55,IF(K23=Лист1!D1,Лист1!D55,IF(K23=Лист1!G1,Лист1!G55,IF(K23=Лист1!J1,Лист1!J55,IF(K23=Лист1!M1,Лист1!M55,IF(K23=Лист1!P1,Лист1!P55,IF(K23=Лист1!S1,Лист1!S55,IF(K23=Лист2!A1,Лист2!A55,IF(K23=Лист2!D1,Лист2!D55,IF(K23=Лист2!G1,Лист2!G55,IF(K23=Лист2!J1,Лист2!J55,IF(K23=Лист2!M1,Лист2!M55,IF(K23=Лист2!P1,Лист2!P55,IF(K23=Лист2!S1,Лист2!S55,IF(K23=Лист2!V1,Лист2!V55,IF(K23=Лист2!Y1,Лист2!Y55,IF(K23=Лист2!AB1,Лист2!AB55,0)))))))))))))))))</f>
        <v>0</v>
      </c>
      <c r="S16" s="149"/>
      <c r="T16" s="149"/>
      <c r="U16" s="150"/>
      <c r="V16" s="8"/>
      <c r="W16" s="8"/>
      <c r="X16" s="8"/>
      <c r="Y16" s="8"/>
      <c r="Z16" s="8"/>
    </row>
    <row r="17" spans="1:26" ht="22.5" customHeight="1" x14ac:dyDescent="0.25">
      <c r="A17" s="87" t="s">
        <v>76</v>
      </c>
      <c r="B17" s="88"/>
      <c r="C17" s="89"/>
      <c r="D17" s="102" t="s">
        <v>20</v>
      </c>
      <c r="E17" s="103"/>
      <c r="F17" s="104"/>
      <c r="G17" s="102" t="s">
        <v>29</v>
      </c>
      <c r="H17" s="103"/>
      <c r="I17" s="104"/>
      <c r="J17" s="9"/>
      <c r="K17" s="172" t="str">
        <f>IF(A41=1,"Тип соединительной линии",IF(A41=2,"Температура свободного конца термопары",""))</f>
        <v/>
      </c>
      <c r="L17" s="173"/>
      <c r="M17" s="173"/>
      <c r="N17" s="174"/>
      <c r="O17" s="8"/>
      <c r="P17" s="8"/>
      <c r="Q17" s="8"/>
      <c r="R17" s="148">
        <f>IF(K23=Лист1!A1,Лист1!A56,IF(K23=Лист1!D1,Лист1!D56,IF(K23=Лист1!G1,Лист1!G56,IF(K23=Лист1!J1,Лист1!J56,IF(K23=Лист1!M1,Лист1!M56,IF(K23=Лист1!P1,Лист1!P56,IF(K23=Лист1!S1,Лист1!S56,IF(K23=Лист2!A1,Лист2!A56,IF(K23=Лист2!D1,Лист2!D56,IF(K23=Лист2!G1,Лист2!G56,IF(K23=Лист2!J1,Лист2!J56,IF(K23=Лист2!M1,Лист2!M56,IF(K23=Лист2!P1,Лист2!P56,IF(K23=Лист2!S1,Лист2!S56,IF(K23=Лист2!V1,Лист2!V56,IF(K23=Лист2!Y1,Лист2!Y56,IF(K23=Лист2!AB1,Лист2!AB56,0)))))))))))))))))</f>
        <v>0</v>
      </c>
      <c r="S17" s="149"/>
      <c r="T17" s="149"/>
      <c r="U17" s="150"/>
      <c r="V17" s="8"/>
      <c r="W17" s="8"/>
      <c r="X17" s="8"/>
      <c r="Y17" s="8"/>
      <c r="Z17" s="8"/>
    </row>
    <row r="18" spans="1:26" ht="22.5" customHeight="1" x14ac:dyDescent="0.25">
      <c r="A18" s="87" t="s">
        <v>77</v>
      </c>
      <c r="B18" s="88"/>
      <c r="C18" s="89"/>
      <c r="D18" s="105" t="s">
        <v>21</v>
      </c>
      <c r="E18" s="106"/>
      <c r="F18" s="107"/>
      <c r="G18" s="105" t="s">
        <v>30</v>
      </c>
      <c r="H18" s="106"/>
      <c r="I18" s="107"/>
      <c r="J18" s="9"/>
      <c r="K18" s="175"/>
      <c r="L18" s="176"/>
      <c r="M18" s="176"/>
      <c r="N18" s="177"/>
      <c r="O18" s="8"/>
      <c r="P18" s="8"/>
      <c r="Q18" s="8"/>
      <c r="R18" s="148">
        <f>IF(K23=Лист1!A1,Лист1!A57,IF(K23=Лист1!D1,Лист1!D57,IF(K23=Лист1!G1,Лист1!G57,IF(K23=Лист1!J1,Лист1!J57,IF(K23=Лист1!M1,Лист1!M57,IF(K23=Лист1!P1,Лист1!P57,IF(K23=Лист1!S1,Лист1!S57,IF(K23=Лист2!A1,Лист2!A57,IF(K23=Лист2!D1,Лист2!D57,IF(K23=Лист2!G1,Лист2!G57,IF(K23=Лист2!J1,Лист2!J57,IF(K23=Лист2!M1,Лист2!M57,IF(K23=Лист2!P1,Лист2!P57,IF(K23=Лист2!S1,Лист2!S57,IF(K23=Лист2!V1,Лист2!V57,IF(K23=Лист2!Y1,Лист2!Y57,IF(K23=Лист2!AB1,Лист2!AB57,0)))))))))))))))))</f>
        <v>0</v>
      </c>
      <c r="S18" s="149"/>
      <c r="T18" s="149"/>
      <c r="U18" s="150"/>
      <c r="V18" s="8"/>
      <c r="W18" s="8"/>
      <c r="X18" s="8"/>
      <c r="Y18" s="8"/>
      <c r="Z18" s="8"/>
    </row>
    <row r="19" spans="1:26" ht="22.5" customHeight="1" thickBot="1" x14ac:dyDescent="0.3">
      <c r="A19" s="154" t="s">
        <v>1</v>
      </c>
      <c r="B19" s="155"/>
      <c r="C19" s="162"/>
      <c r="D19" s="111" t="s">
        <v>22</v>
      </c>
      <c r="E19" s="112"/>
      <c r="F19" s="113"/>
      <c r="G19" s="111" t="s">
        <v>31</v>
      </c>
      <c r="H19" s="112"/>
      <c r="I19" s="113"/>
      <c r="J19" s="9"/>
      <c r="K19" s="175"/>
      <c r="L19" s="176"/>
      <c r="M19" s="176"/>
      <c r="N19" s="177"/>
      <c r="O19" s="8"/>
      <c r="P19" s="8"/>
      <c r="Q19" s="8"/>
      <c r="R19" s="148">
        <f>IF(K23=Лист1!A1,Лист1!A58,IF(K23=Лист1!D1,Лист1!D58,IF(K23=Лист1!G1,Лист1!G58,IF(K23=Лист1!J1,Лист1!J58,IF(K23=Лист1!M1,Лист1!M58,IF(K23=Лист1!P1,Лист1!P58,IF(K23=Лист1!S1,Лист1!S58,IF(K23=Лист2!A1,Лист2!A58,IF(K23=Лист2!D1,Лист2!D58,IF(K23=Лист2!G1,Лист2!G58,IF(K23=Лист2!J1,Лист2!J58,IF(K23=Лист2!M1,Лист2!M58,IF(K23=Лист2!P1,Лист2!P58,IF(K23=Лист2!S1,Лист2!S58,IF(K23=Лист2!V1,Лист2!V58,IF(K23=Лист2!Y1,Лист2!Y58,IF(K23=Лист2!AB1,Лист2!AB58,0)))))))))))))))))</f>
        <v>0</v>
      </c>
      <c r="S19" s="149"/>
      <c r="T19" s="149"/>
      <c r="U19" s="150"/>
      <c r="V19" s="8"/>
      <c r="W19" s="8"/>
      <c r="X19" s="8"/>
      <c r="Y19" s="8"/>
      <c r="Z19" s="8"/>
    </row>
    <row r="20" spans="1:26" ht="24" customHeight="1" thickBot="1" x14ac:dyDescent="0.3">
      <c r="A20" s="9"/>
      <c r="B20" s="9"/>
      <c r="C20" s="9"/>
      <c r="D20" s="111" t="s">
        <v>23</v>
      </c>
      <c r="E20" s="112"/>
      <c r="F20" s="113"/>
      <c r="G20" s="111" t="s">
        <v>32</v>
      </c>
      <c r="H20" s="112"/>
      <c r="I20" s="113"/>
      <c r="J20" s="9"/>
      <c r="K20" s="178"/>
      <c r="L20" s="179"/>
      <c r="M20" s="179"/>
      <c r="N20" s="180"/>
      <c r="O20" s="8"/>
      <c r="P20" s="8"/>
      <c r="Q20" s="8"/>
      <c r="R20" s="148">
        <f>IF(K23=Лист1!A1,Лист1!A59,IF(K23=Лист1!D1,Лист1!D59,IF(K23=Лист1!G1,Лист1!G59,IF(K23=Лист1!J1,Лист1!J59,IF(K23=Лист1!M1,Лист1!M59,IF(K23=Лист1!P1,Лист1!P59,IF(K23=Лист1!S1,Лист1!S59,IF(K23=Лист2!A1,Лист2!A59,IF(K23=Лист2!D1,Лист2!D59,IF(K23=Лист2!G1,Лист2!G59,IF(K23=Лист2!J1,Лист2!J59,IF(K23=Лист2!M1,Лист2!M59,IF(K23=Лист2!P1,Лист2!P59,IF(K23=Лист2!S1,Лист2!S59,IF(K23=Лист2!V1,Лист2!V59,IF(K23=Лист2!Y1,Лист2!Y59,IF(K23=Лист2!AB1,Лист2!AB59,0)))))))))))))))))</f>
        <v>0</v>
      </c>
      <c r="S20" s="149"/>
      <c r="T20" s="149"/>
      <c r="U20" s="150"/>
      <c r="V20" s="8"/>
      <c r="W20" s="8"/>
      <c r="X20" s="8"/>
      <c r="Y20" s="8"/>
      <c r="Z20" s="8"/>
    </row>
    <row r="21" spans="1:26" ht="15" customHeight="1" thickBot="1" x14ac:dyDescent="0.3">
      <c r="A21" s="9"/>
      <c r="B21" s="9"/>
      <c r="C21" s="9"/>
      <c r="D21" s="111" t="s">
        <v>25</v>
      </c>
      <c r="E21" s="112"/>
      <c r="F21" s="113"/>
      <c r="G21" s="111" t="s">
        <v>33</v>
      </c>
      <c r="H21" s="112"/>
      <c r="I21" s="113"/>
      <c r="J21" s="9"/>
      <c r="K21" s="194" t="str">
        <f>IF(A41=1,"тип соединительной линии",IF(A41=2,"температуру свободного конца термопары",""))</f>
        <v/>
      </c>
      <c r="L21" s="195"/>
      <c r="M21" s="195"/>
      <c r="N21" s="196"/>
      <c r="O21" s="8"/>
      <c r="P21" s="8"/>
      <c r="Q21" s="8"/>
      <c r="R21" s="148">
        <f>IF(K23=Лист1!A1,Лист1!A60,IF(K23=Лист1!D1,Лист1!D60,IF(K23=Лист1!G1,Лист1!G60,IF(K23=Лист1!J1,Лист1!J60,IF(K23=Лист1!M1,Лист1!M60,IF(K23=Лист1!P1,Лист1!P60,IF(K23=Лист1!S1,Лист1!S60,IF(K23=Лист2!A1,Лист2!A60,IF(K23=Лист2!D1,Лист2!D60,IF(K23=Лист2!G1,Лист2!G60,IF(K23=Лист2!J1,Лист2!J60,IF(K23=Лист2!M1,Лист2!M60,IF(K23=Лист2!P1,Лист2!P60,IF(K23=Лист2!S1,Лист2!S60,IF(K23=Лист2!V1,Лист2!V60,IF(K23=Лист2!Y1,Лист2!Y60,IF(K23=Лист2!AB1,Лист2!AB60,0)))))))))))))))))</f>
        <v>0</v>
      </c>
      <c r="S21" s="149"/>
      <c r="T21" s="149"/>
      <c r="U21" s="150"/>
      <c r="V21" s="8"/>
      <c r="W21" s="8"/>
      <c r="X21" s="8"/>
      <c r="Y21" s="8"/>
      <c r="Z21" s="8"/>
    </row>
    <row r="22" spans="1:26" ht="15" customHeight="1" thickBot="1" x14ac:dyDescent="0.3">
      <c r="A22" s="9"/>
      <c r="B22" s="9"/>
      <c r="C22" s="9"/>
      <c r="D22" s="111" t="s">
        <v>24</v>
      </c>
      <c r="E22" s="112"/>
      <c r="F22" s="113"/>
      <c r="G22" s="111" t="s">
        <v>35</v>
      </c>
      <c r="H22" s="112"/>
      <c r="I22" s="113"/>
      <c r="J22" s="9"/>
      <c r="K22" s="9"/>
      <c r="L22" s="9"/>
      <c r="M22" s="8"/>
      <c r="N22" s="10"/>
      <c r="O22" s="8"/>
      <c r="P22" s="8"/>
      <c r="Q22" s="8"/>
      <c r="R22" s="148">
        <f>IF(K23=Лист1!A1,Лист1!A61,IF(K23=Лист1!D1,Лист1!D61,IF(K23=Лист1!G1,Лист1!G61,IF(K23=Лист1!J1,Лист1!J61,IF(K23=Лист1!M1,Лист1!M61,IF(K23=Лист1!P1,Лист1!P61,IF(K23=Лист1!S1,Лист1!S61,IF(K23=Лист2!A1,Лист2!A61,IF(K23=Лист2!D1,Лист2!D61,IF(K23=Лист2!G1,Лист2!G61,IF(K23=Лист2!J1,Лист2!J61,IF(K23=Лист2!M1,Лист2!M61,IF(K23=Лист2!P1,Лист2!P61,IF(K23=Лист2!S1,Лист2!S61,IF(K23=Лист2!V1,Лист2!V61,IF(K23=Лист2!Y1,Лист2!Y61,IF(K23=Лист2!AB1,Лист2!AB61,0)))))))))))))))))</f>
        <v>0</v>
      </c>
      <c r="S22" s="149"/>
      <c r="T22" s="149"/>
      <c r="U22" s="150"/>
      <c r="V22" s="8"/>
      <c r="W22" s="8"/>
      <c r="X22" s="8"/>
      <c r="Y22" s="8"/>
      <c r="Z22" s="8"/>
    </row>
    <row r="23" spans="1:26" ht="15" customHeight="1" x14ac:dyDescent="0.25">
      <c r="A23" s="9"/>
      <c r="B23" s="9"/>
      <c r="C23" s="9"/>
      <c r="D23" s="111" t="s">
        <v>26</v>
      </c>
      <c r="E23" s="112"/>
      <c r="F23" s="113"/>
      <c r="G23" s="111" t="s">
        <v>34</v>
      </c>
      <c r="H23" s="112"/>
      <c r="I23" s="113"/>
      <c r="J23" s="9"/>
      <c r="K23" s="172" t="str">
        <f>CONCATENATE("ПИТ",A45," МЕ ",D45)</f>
        <v>ПИТ0 МЕ 0</v>
      </c>
      <c r="L23" s="173"/>
      <c r="M23" s="173"/>
      <c r="N23" s="174"/>
      <c r="O23" s="8"/>
      <c r="P23" s="8"/>
      <c r="Q23" s="8"/>
      <c r="R23" s="148">
        <f>IF(K23=Лист1!A1,Лист1!A62,IF(K23=Лист1!D1,Лист1!D62,IF(K23=Лист1!G1,Лист1!G62,IF(K23=Лист1!J1,Лист1!J62,IF(K23=Лист1!M1,Лист1!M62,IF(K23=Лист1!P1,Лист1!P62,IF(K23=Лист1!S1,Лист1!S62,IF(K23=Лист2!A1,Лист2!A62,IF(K23=Лист2!D1,Лист2!D62,IF(K23=Лист2!G1,Лист2!G62,IF(K23=Лист2!J1,Лист2!J62,IF(K23=Лист2!M1,Лист2!M62,IF(K23=Лист2!P1,Лист2!P62,IF(K23=Лист2!S1,Лист2!S62,IF(K23=Лист2!V1,Лист2!V62,IF(K23=Лист2!Y1,Лист2!Y62,IF(K23=Лист2!AB1,Лист2!AB62,0)))))))))))))))))</f>
        <v>0</v>
      </c>
      <c r="S23" s="149"/>
      <c r="T23" s="149"/>
      <c r="U23" s="150"/>
      <c r="V23" s="8"/>
      <c r="W23" s="8"/>
      <c r="X23" s="8"/>
      <c r="Y23" s="8"/>
      <c r="Z23" s="8"/>
    </row>
    <row r="24" spans="1:26" ht="15" customHeight="1" thickBot="1" x14ac:dyDescent="0.3">
      <c r="A24" s="9"/>
      <c r="B24" s="9"/>
      <c r="C24" s="9"/>
      <c r="D24" s="163" t="s">
        <v>1</v>
      </c>
      <c r="E24" s="164"/>
      <c r="F24" s="165"/>
      <c r="G24" s="163" t="s">
        <v>36</v>
      </c>
      <c r="H24" s="164"/>
      <c r="I24" s="165"/>
      <c r="J24" s="9"/>
      <c r="K24" s="178"/>
      <c r="L24" s="179"/>
      <c r="M24" s="179"/>
      <c r="N24" s="180"/>
      <c r="O24" s="8"/>
      <c r="P24" s="8"/>
      <c r="Q24" s="8"/>
      <c r="R24" s="148">
        <f>IF(K23=Лист1!A1,Лист1!A63,IF(K23=Лист1!D1,Лист1!D63,IF(K23=Лист1!G1,Лист1!G63,IF(K23=Лист1!J1,Лист1!J63,IF(K23=Лист1!M1,Лист1!M63,IF(K23=Лист1!P1,Лист1!P63,IF(K23=Лист1!S1,Лист1!S63,IF(K23=Лист2!A1,Лист2!A63,IF(K23=Лист2!D1,Лист2!D63,IF(K23=Лист2!G1,Лист2!G63,IF(K23=Лист2!J1,Лист2!J63,IF(K23=Лист2!M1,Лист2!M63,IF(K23=Лист2!P1,Лист2!P63,IF(K23=Лист2!S1,Лист2!S63,IF(K23=Лист2!V1,Лист2!V63,IF(K23=Лист2!Y1,Лист2!Y63,IF(K23=Лист2!AB1,Лист2!AB63,0)))))))))))))))))</f>
        <v>0</v>
      </c>
      <c r="S24" s="149"/>
      <c r="T24" s="149"/>
      <c r="U24" s="150"/>
      <c r="V24" s="8"/>
      <c r="W24" s="8"/>
      <c r="X24" s="8"/>
      <c r="Y24" s="8"/>
      <c r="Z24" s="8"/>
    </row>
    <row r="25" spans="1:26" ht="15" customHeight="1" x14ac:dyDescent="0.25">
      <c r="A25" s="9"/>
      <c r="B25" s="9"/>
      <c r="C25" s="9"/>
      <c r="D25" s="17"/>
      <c r="E25" s="11"/>
      <c r="F25" s="11"/>
      <c r="G25" s="111" t="s">
        <v>37</v>
      </c>
      <c r="H25" s="112"/>
      <c r="I25" s="113"/>
      <c r="J25" s="9"/>
      <c r="K25" s="172" t="str">
        <f>CONCATENATE("ПИТ",A45," МЕ ",D45,G45," / ",R2," ⁰С")</f>
        <v>ПИТ0 МЕ 00 / 0 ⁰С</v>
      </c>
      <c r="L25" s="173"/>
      <c r="M25" s="173"/>
      <c r="N25" s="174"/>
      <c r="O25" s="8"/>
      <c r="P25" s="8"/>
      <c r="Q25" s="8"/>
      <c r="R25" s="148">
        <f>IF(K23=Лист1!A1,Лист1!A64,IF(K23=Лист1!D1,Лист1!D64,IF(K23=Лист1!G1,Лист1!G64,IF(K23=Лист1!J1,Лист1!J64,IF(K23=Лист1!M1,Лист1!M64,IF(K23=Лист1!P1,Лист1!P64,IF(K23=Лист1!S1,Лист1!S64,IF(K23=Лист2!A1,Лист2!A64,IF(K23=Лист2!D1,Лист2!D64,IF(K23=Лист2!G1,Лист2!G64,IF(K23=Лист2!J1,Лист2!J64,IF(K23=Лист2!M1,Лист2!M64,IF(K23=Лист2!P1,Лист2!P64,IF(K23=Лист2!S1,Лист2!S64,IF(K23=Лист2!V1,Лист2!V64,IF(K23=Лист2!Y1,Лист2!Y64,IF(K23=Лист2!AB1,Лист2!AB64,0)))))))))))))))))</f>
        <v>0</v>
      </c>
      <c r="S25" s="149"/>
      <c r="T25" s="149"/>
      <c r="U25" s="150"/>
      <c r="V25" s="8"/>
      <c r="W25" s="8"/>
      <c r="X25" s="8"/>
      <c r="Y25" s="8"/>
      <c r="Z25" s="8"/>
    </row>
    <row r="26" spans="1:26" ht="15" customHeight="1" thickBot="1" x14ac:dyDescent="0.3">
      <c r="A26" s="9"/>
      <c r="B26" s="9"/>
      <c r="C26" s="9"/>
      <c r="D26" s="17"/>
      <c r="E26" s="11"/>
      <c r="F26" s="11"/>
      <c r="G26" s="111" t="s">
        <v>38</v>
      </c>
      <c r="H26" s="112"/>
      <c r="I26" s="113"/>
      <c r="J26" s="9"/>
      <c r="K26" s="175"/>
      <c r="L26" s="176"/>
      <c r="M26" s="176"/>
      <c r="N26" s="177"/>
      <c r="O26" s="8"/>
      <c r="P26" s="8"/>
      <c r="Q26" s="8"/>
      <c r="R26" s="148">
        <f>IF(K23=Лист1!A1,Лист1!A65,IF(K23=Лист1!D1,Лист1!D65,IF(K23=Лист1!G1,Лист1!G65,IF(K23=Лист1!J1,Лист1!J65,IF(K23=Лист1!M1,Лист1!M65,IF(K23=Лист1!P1,Лист1!P65,IF(K23=Лист1!S1,Лист1!S65,IF(K23=Лист2!A1,Лист2!A65,IF(K23=Лист2!D1,Лист2!D65,IF(K23=Лист2!G1,Лист2!G65,IF(K23=Лист2!J1,Лист2!J65,IF(K23=Лист2!M1,Лист2!M65,IF(K23=Лист2!P1,Лист2!P65,IF(K23=Лист2!S1,Лист2!S65,IF(K23=Лист2!V1,Лист2!V65,IF(K23=Лист2!Y1,Лист2!Y65,IF(K23=Лист2!AB1,Лист2!AB65,0)))))))))))))))))</f>
        <v>0</v>
      </c>
      <c r="S26" s="149"/>
      <c r="T26" s="149"/>
      <c r="U26" s="150"/>
      <c r="V26" s="8"/>
      <c r="W26" s="8"/>
      <c r="X26" s="8"/>
      <c r="Y26" s="8"/>
      <c r="Z26" s="8"/>
    </row>
    <row r="27" spans="1:26" ht="15" customHeight="1" thickBot="1" x14ac:dyDescent="0.3">
      <c r="A27" s="9"/>
      <c r="B27" s="9"/>
      <c r="C27" s="9"/>
      <c r="D27" s="17"/>
      <c r="E27" s="11"/>
      <c r="F27" s="11"/>
      <c r="G27" s="163" t="s">
        <v>1</v>
      </c>
      <c r="H27" s="164"/>
      <c r="I27" s="165"/>
      <c r="J27" s="9"/>
      <c r="K27" s="172" t="str">
        <f>CONCATENATE("ПИТ",A45," МЕ ",D45,G45," / ",J45," ⁰С",M45,A54,D54)</f>
        <v>ПИТ0 МЕ 00 / 0 ⁰С000</v>
      </c>
      <c r="L27" s="173"/>
      <c r="M27" s="173"/>
      <c r="N27" s="173"/>
      <c r="O27" s="173"/>
      <c r="P27" s="174"/>
      <c r="Q27" s="8"/>
      <c r="R27" s="148">
        <f>IF(K23=Лист1!A1,Лист1!A66,IF(K23=Лист1!D1,Лист1!D66,IF(K23=Лист1!G1,Лист1!G66,IF(K23=Лист1!J1,Лист1!J66,IF(K23=Лист1!M1,Лист1!M66,IF(K23=Лист1!P1,Лист1!P66,IF(K23=Лист1!S1,Лист1!S66,IF(K23=Лист2!A1,Лист2!A66,IF(K23=Лист2!D1,Лист2!D66,IF(K23=Лист2!G1,Лист2!G66,IF(K23=Лист2!J1,Лист2!J66,IF(K23=Лист2!M1,Лист2!M66,IF(K23=Лист2!P1,Лист2!P66,IF(K23=Лист2!S1,Лист2!S66,IF(K23=Лист2!V1,Лист2!V66,IF(K23=Лист2!Y1,Лист2!Y66,IF(K23=Лист2!AB1,Лист2!AB66,0)))))))))))))))))</f>
        <v>0</v>
      </c>
      <c r="S27" s="149"/>
      <c r="T27" s="149"/>
      <c r="U27" s="150"/>
      <c r="V27" s="8"/>
      <c r="W27" s="8"/>
      <c r="X27" s="8"/>
      <c r="Y27" s="8"/>
      <c r="Z27" s="8"/>
    </row>
    <row r="28" spans="1:26" ht="15" customHeight="1" thickBot="1" x14ac:dyDescent="0.3">
      <c r="A28" s="9"/>
      <c r="B28" s="9"/>
      <c r="C28" s="9"/>
      <c r="D28" s="18"/>
      <c r="E28" s="19"/>
      <c r="F28" s="19"/>
      <c r="G28" s="151"/>
      <c r="H28" s="151"/>
      <c r="I28" s="152"/>
      <c r="J28" s="10"/>
      <c r="K28" s="178"/>
      <c r="L28" s="179"/>
      <c r="M28" s="179"/>
      <c r="N28" s="179"/>
      <c r="O28" s="179"/>
      <c r="P28" s="180"/>
      <c r="Q28" s="8"/>
      <c r="R28" s="148">
        <f>IF(K23=Лист1!A1,Лист1!A67,IF(K23=Лист1!D1,Лист1!D67,IF(K23=Лист1!G1,Лист1!G67,IF(K23=Лист1!J1,Лист1!J67,IF(K23=Лист1!M1,Лист1!M67,IF(K23=Лист1!P1,Лист1!P67,IF(K23=Лист1!S1,Лист1!S67,IF(K23=Лист2!A1,Лист2!A67,IF(K23=Лист2!D1,Лист2!D67,IF(K23=Лист2!G1,Лист2!G67,IF(K23=Лист2!J1,Лист2!J67,IF(K23=Лист2!M1,Лист2!M67,IF(K23=Лист2!P1,Лист2!P67,IF(K23=Лист2!S1,Лист2!S67,IF(K23=Лист2!V1,Лист2!V67,IF(K23=Лист2!Y1,Лист2!Y67,IF(K23=Лист2!AB1,Лист2!AB67,0)))))))))))))))))</f>
        <v>0</v>
      </c>
      <c r="S28" s="149"/>
      <c r="T28" s="149"/>
      <c r="U28" s="150"/>
      <c r="V28" s="8"/>
      <c r="W28" s="8"/>
      <c r="X28" s="8"/>
      <c r="Y28" s="8"/>
      <c r="Z28" s="8"/>
    </row>
    <row r="29" spans="1:26" ht="1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8"/>
      <c r="R29" s="148">
        <f>IF(K23=Лист1!A1,Лист1!A68,IF(K23=Лист1!D1,Лист1!D68,IF(K23=Лист1!G1,Лист1!G68,IF(K23=Лист1!J1,Лист1!J68,IF(K23=Лист1!M1,Лист1!M68,IF(K23=Лист1!P1,Лист1!P68,IF(K23=Лист1!S1,Лист1!S68,IF(K23=Лист2!A1,Лист2!A68,IF(K23=Лист2!D1,Лист2!D68,IF(K23=Лист2!G1,Лист2!G68,IF(K23=Лист2!J1,Лист2!J68,IF(K23=Лист2!M1,Лист2!M68,IF(K23=Лист2!P1,Лист2!P68,IF(K23=Лист2!S1,Лист2!S68,IF(K23=Лист2!V1,Лист2!V68,IF(K23=Лист2!Y1,Лист2!Y68,IF(K23=Лист2!AB1,Лист2!AB68,0)))))))))))))))))</f>
        <v>0</v>
      </c>
      <c r="S29" s="149"/>
      <c r="T29" s="149"/>
      <c r="U29" s="150"/>
      <c r="V29" s="8"/>
      <c r="W29" s="8"/>
      <c r="X29" s="8"/>
      <c r="Y29" s="8"/>
      <c r="Z29" s="8"/>
    </row>
    <row r="30" spans="1:26" ht="1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8"/>
      <c r="R30" s="148">
        <f>IF(K23=Лист1!A1,Лист1!A69,IF(K23=Лист1!D1,Лист1!D69,IF(K23=Лист1!G1,Лист1!G69,IF(K23=Лист1!J1,Лист1!J69,IF(K23=Лист1!M1,Лист1!M69,IF(K23=Лист1!P1,Лист1!P69,IF(K23=Лист1!S1,Лист1!S69,IF(K23=Лист2!A1,Лист2!A69,IF(K23=Лист2!D1,Лист2!D69,IF(K23=Лист2!G1,Лист2!G69,IF(K23=Лист2!J1,Лист2!J69,IF(K23=Лист2!M1,Лист2!M69,IF(K23=Лист2!P1,Лист2!P69,IF(K23=Лист2!S1,Лист2!S69,IF(K23=Лист2!V1,Лист2!V69,IF(K23=Лист2!Y1,Лист2!Y69,IF(K23=Лист2!AB1,Лист2!AB69,0)))))))))))))))))</f>
        <v>0</v>
      </c>
      <c r="S30" s="149"/>
      <c r="T30" s="149"/>
      <c r="U30" s="150"/>
      <c r="V30" s="8"/>
      <c r="W30" s="8"/>
      <c r="X30" s="8"/>
      <c r="Y30" s="8"/>
      <c r="Z30" s="8"/>
    </row>
    <row r="31" spans="1:26" ht="1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8"/>
      <c r="R31" s="148">
        <f>IF(K23=Лист1!A1,Лист1!A70,IF(K23=Лист1!D1,Лист1!D70,IF(K23=Лист1!G1,Лист1!G70,IF(K23=Лист1!J1,Лист1!J70,IF(K23=Лист1!M1,Лист1!M70,IF(K23=Лист1!P1,Лист1!P70,IF(K23=Лист1!S1,Лист1!S70,IF(K23=Лист2!A1,Лист2!A70,IF(K23=Лист2!D1,Лист2!D70,IF(K23=Лист2!G1,Лист2!G70,IF(K23=Лист2!J1,Лист2!J70,IF(K23=Лист2!M1,Лист2!M70,IF(K23=Лист2!P1,Лист2!P70,IF(K23=Лист2!S1,Лист2!S70,IF(K23=Лист2!V1,Лист2!V70,IF(K23=Лист2!Y1,Лист2!Y70,IF(K23=Лист2!AB1,Лист2!AB70,0)))))))))))))))))</f>
        <v>0</v>
      </c>
      <c r="S31" s="149"/>
      <c r="T31" s="149"/>
      <c r="U31" s="150"/>
      <c r="V31" s="8"/>
      <c r="W31" s="8"/>
      <c r="X31" s="8"/>
      <c r="Y31" s="8"/>
      <c r="Z31" s="8"/>
    </row>
    <row r="32" spans="1:26" ht="1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8"/>
      <c r="R32" s="148">
        <f>IF(K23=Лист1!A1,Лист1!A71,IF(K23=Лист1!D1,Лист1!D71,IF(K23=Лист1!G1,Лист1!G71,IF(K23=Лист1!J1,Лист1!J71,IF(K23=Лист1!M1,Лист1!M71,IF(K23=Лист1!P1,Лист1!P71,IF(K23=Лист1!S1,Лист1!S71,IF(K23=Лист2!A1,Лист2!A71,IF(K23=Лист2!D1,Лист2!D71,IF(K23=Лист2!G1,Лист2!G71,IF(K23=Лист2!J1,Лист2!J71,IF(K23=Лист2!M1,Лист2!M71,IF(K23=Лист2!P1,Лист2!P71,IF(K23=Лист2!S1,Лист2!S71,IF(K23=Лист2!V1,Лист2!V71,IF(K23=Лист2!Y1,Лист2!Y71,IF(K23=Лист2!AB1,Лист2!AB71,0)))))))))))))))))</f>
        <v>0</v>
      </c>
      <c r="S32" s="149"/>
      <c r="T32" s="149"/>
      <c r="U32" s="150"/>
      <c r="V32" s="8"/>
      <c r="W32" s="8"/>
      <c r="X32" s="8"/>
      <c r="Y32" s="8"/>
      <c r="Z32" s="8"/>
    </row>
    <row r="33" spans="1:26" ht="1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8"/>
      <c r="R33" s="148">
        <f>IF(K23=Лист1!A1,Лист1!A72,IF(K23=Лист1!D1,Лист1!D72,IF(K23=Лист1!G1,Лист1!G72,IF(K23=Лист1!J1,Лист1!J72,IF(K23=Лист1!M1,Лист1!M72,IF(K23=Лист1!P1,Лист1!P72,IF(K23=Лист1!S1,Лист1!S72,IF(K23=Лист2!A1,Лист2!A72,IF(K23=Лист2!D1,Лист2!D72,IF(K23=Лист2!G1,Лист2!G72,IF(K23=Лист2!J1,Лист2!J72,IF(K23=Лист2!M1,Лист2!M72,IF(K23=Лист2!P1,Лист2!P72,IF(K23=Лист2!S1,Лист2!S72,IF(K23=Лист2!V1,Лист2!V72,IF(K23=Лист2!Y1,Лист2!Y72,IF(K23=Лист2!AB1,Лист2!AB72,0)))))))))))))))))</f>
        <v>0</v>
      </c>
      <c r="S33" s="149"/>
      <c r="T33" s="149"/>
      <c r="U33" s="150"/>
      <c r="V33" s="8"/>
      <c r="W33" s="8"/>
      <c r="X33" s="8"/>
      <c r="Y33" s="8"/>
      <c r="Z33" s="8"/>
    </row>
    <row r="34" spans="1:26" ht="1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8"/>
      <c r="R34" s="148">
        <f>IF(K23=Лист1!A1,Лист1!A73,IF(K23=Лист1!D1,Лист1!D73,IF(K23=Лист1!G1,Лист1!G73,IF(K23=Лист1!J1,Лист1!J73,IF(K23=Лист1!M1,Лист1!M73,IF(K23=Лист1!P1,Лист1!P73,IF(K23=Лист1!S1,Лист1!S73,IF(K23=Лист2!A1,Лист2!A73,IF(K23=Лист2!D1,Лист2!D73,IF(K23=Лист2!G1,Лист2!G73,IF(K23=Лист2!J1,Лист2!J73,IF(K23=Лист2!M1,Лист2!M73,IF(K23=Лист2!P1,Лист2!P73,IF(K23=Лист2!S1,Лист2!S73,IF(K23=Лист2!V1,Лист2!V73,IF(K23=Лист2!Y1,Лист2!Y73,IF(K23=Лист2!AB1,Лист2!AB73,0)))))))))))))))))</f>
        <v>0</v>
      </c>
      <c r="S34" s="149"/>
      <c r="T34" s="149"/>
      <c r="U34" s="150"/>
      <c r="V34" s="8"/>
      <c r="W34" s="8"/>
      <c r="X34" s="8"/>
      <c r="Y34" s="8"/>
      <c r="Z34" s="8"/>
    </row>
    <row r="35" spans="1:26" ht="1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8"/>
      <c r="R35" s="148">
        <f>IF(K23=Лист1!A1,Лист1!A74,IF(K23=Лист1!D1,Лист1!D74,IF(K23=Лист1!G1,Лист1!G74,IF(K23=Лист1!J1,Лист1!J74,IF(K23=Лист1!M1,Лист1!M74,IF(K23=Лист1!P1,Лист1!P74,IF(K23=Лист1!S1,Лист1!S74,IF(K23=Лист2!A1,Лист2!A74,IF(K23=Лист2!D1,Лист2!D74,IF(K23=Лист2!G1,Лист2!G74,IF(K23=Лист2!J1,Лист2!J74,IF(K23=Лист2!M1,Лист2!M74,IF(K23=Лист2!P1,Лист2!P74,IF(K23=Лист2!S1,Лист2!S74,IF(K23=Лист2!V1,Лист2!V74,IF(K23=Лист2!Y1,Лист2!Y74,IF(K23=Лист2!AB1,Лист2!AB74,0)))))))))))))))))</f>
        <v>0</v>
      </c>
      <c r="S35" s="149"/>
      <c r="T35" s="149"/>
      <c r="U35" s="150"/>
      <c r="V35" s="8"/>
      <c r="W35" s="8"/>
      <c r="X35" s="8"/>
      <c r="Y35" s="8"/>
      <c r="Z35" s="8"/>
    </row>
    <row r="36" spans="1:26" ht="1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8"/>
      <c r="R36" s="148">
        <f>IF(K23=Лист1!A1,Лист1!A75,IF(K23=Лист1!D1,Лист1!D75,IF(K23=Лист1!G1,Лист1!G75,IF(K23=Лист1!J1,Лист1!J75,IF(K23=Лист1!M1,Лист1!M75,IF(K23=Лист1!P1,Лист1!P75,IF(K23=Лист1!S1,Лист1!S75,IF(K23=Лист2!A1,Лист2!A75,IF(K23=Лист2!D1,Лист2!D75,IF(K23=Лист2!G1,Лист2!G75,IF(K23=Лист2!J1,Лист2!J75,IF(K23=Лист2!M1,Лист2!M75,IF(K23=Лист2!P1,Лист2!P75,IF(K23=Лист2!S1,Лист2!S75,IF(K23=Лист2!V1,Лист2!V75,IF(K23=Лист2!Y1,Лист2!Y75,IF(K23=Лист2!AB1,Лист2!AB75,0)))))))))))))))))</f>
        <v>0</v>
      </c>
      <c r="S36" s="149"/>
      <c r="T36" s="149"/>
      <c r="U36" s="150"/>
      <c r="V36" s="8"/>
      <c r="W36" s="8"/>
      <c r="X36" s="8"/>
      <c r="Y36" s="8"/>
      <c r="Z36" s="8"/>
    </row>
    <row r="37" spans="1:26" ht="15" customHeight="1" x14ac:dyDescent="0.25">
      <c r="A37" s="9"/>
      <c r="B37" s="9"/>
      <c r="C37" s="9"/>
      <c r="D37" s="8"/>
      <c r="E37" s="8"/>
      <c r="F37" s="8"/>
      <c r="G37" s="8"/>
      <c r="H37" s="8"/>
      <c r="I37" s="8"/>
      <c r="J37" s="10"/>
      <c r="K37" s="10"/>
      <c r="L37" s="10"/>
      <c r="M37" s="10"/>
      <c r="N37" s="10"/>
      <c r="O37" s="8"/>
      <c r="P37" s="8"/>
      <c r="Q37" s="8"/>
      <c r="R37" s="148">
        <f>IF(K23=Лист1!A1,Лист1!A76,IF(K23=Лист1!D1,Лист1!D76,IF(K23=Лист1!G1,Лист1!G76,IF(K23=Лист1!J1,Лист1!J76,IF(K23=Лист1!M1,Лист1!M76,IF(K23=Лист1!P1,Лист1!P76,IF(K23=Лист1!S1,Лист1!S76,IF(K23=Лист2!A1,Лист2!A76,IF(K23=Лист2!D1,Лист2!D76,IF(K23=Лист2!G1,Лист2!G76,IF(K23=Лист2!J1,Лист2!J76,IF(K23=Лист2!M1,Лист2!M76,IF(K23=Лист2!P1,Лист2!P76,IF(K23=Лист2!S1,Лист2!S76,IF(K23=Лист2!V1,Лист2!V76,IF(K23=Лист2!Y1,Лист2!Y76,IF(K23=Лист2!AB1,Лист2!AB76,0)))))))))))))))))</f>
        <v>0</v>
      </c>
      <c r="S37" s="149"/>
      <c r="T37" s="149"/>
      <c r="U37" s="150"/>
      <c r="V37" s="8"/>
      <c r="W37" s="8"/>
      <c r="X37" s="8"/>
      <c r="Y37" s="8"/>
      <c r="Z37" s="8"/>
    </row>
    <row r="38" spans="1:26" ht="15.75" thickBot="1" x14ac:dyDescent="0.3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8"/>
      <c r="P38" s="8"/>
      <c r="Q38" s="8"/>
      <c r="R38" s="148">
        <f>IF(K23=Лист1!A1,Лист1!A77,IF(K23=Лист1!D1,Лист1!D77,IF(K23=Лист1!G1,Лист1!G77,IF(K23=Лист1!J1,Лист1!J77,IF(K23=Лист1!M1,Лист1!M77,IF(K23=Лист1!P1,Лист1!P77,IF(K23=Лист1!S1,Лист1!S77,IF(K23=Лист2!A1,Лист2!A77,IF(K23=Лист2!D1,Лист2!D77,IF(K23=Лист2!G1,Лист2!G77,IF(K23=Лист2!J1,Лист2!J77,IF(K23=Лист2!M1,Лист2!M77,IF(K23=Лист2!P1,Лист2!P77,IF(K23=Лист2!S1,Лист2!S77,IF(K23=Лист2!V1,Лист2!V77,IF(K23=Лист2!Y1,Лист2!Y77,IF(K23=Лист2!AB1,Лист2!AB77,0)))))))))))))))))</f>
        <v>0</v>
      </c>
      <c r="S38" s="149"/>
      <c r="T38" s="149"/>
      <c r="U38" s="150"/>
      <c r="V38" s="8"/>
      <c r="W38" s="8"/>
      <c r="X38" s="8"/>
      <c r="Y38" s="8"/>
      <c r="Z38" s="8"/>
    </row>
    <row r="39" spans="1:26" ht="15" customHeight="1" thickBot="1" x14ac:dyDescent="0.3">
      <c r="A39" s="90" t="s">
        <v>14</v>
      </c>
      <c r="B39" s="91"/>
      <c r="C39" s="92"/>
      <c r="D39" s="90" t="s">
        <v>39</v>
      </c>
      <c r="E39" s="91"/>
      <c r="F39" s="92"/>
      <c r="G39" s="90" t="str">
        <f>CONCATENATE("КОД ",K17)</f>
        <v xml:space="preserve">КОД </v>
      </c>
      <c r="H39" s="91"/>
      <c r="I39" s="92"/>
      <c r="J39" s="90" t="s">
        <v>61</v>
      </c>
      <c r="K39" s="91"/>
      <c r="L39" s="92"/>
      <c r="M39" s="90" t="s">
        <v>65</v>
      </c>
      <c r="N39" s="91"/>
      <c r="O39" s="92"/>
      <c r="P39" s="8"/>
      <c r="Q39" s="8"/>
      <c r="R39" s="158" t="s">
        <v>1</v>
      </c>
      <c r="S39" s="159"/>
      <c r="T39" s="159"/>
      <c r="U39" s="160"/>
      <c r="V39" s="8"/>
      <c r="W39" s="8"/>
      <c r="X39" s="8"/>
      <c r="Y39" s="8"/>
      <c r="Z39" s="8"/>
    </row>
    <row r="40" spans="1:26" ht="15.75" thickBot="1" x14ac:dyDescent="0.3">
      <c r="A40" s="93"/>
      <c r="B40" s="94"/>
      <c r="C40" s="95"/>
      <c r="D40" s="93"/>
      <c r="E40" s="94"/>
      <c r="F40" s="95"/>
      <c r="G40" s="93"/>
      <c r="H40" s="94"/>
      <c r="I40" s="95"/>
      <c r="J40" s="93"/>
      <c r="K40" s="94"/>
      <c r="L40" s="95"/>
      <c r="M40" s="93"/>
      <c r="N40" s="94"/>
      <c r="O40" s="95"/>
      <c r="P40" s="8"/>
      <c r="Q40" s="8"/>
      <c r="R40" s="181"/>
      <c r="S40" s="181"/>
      <c r="T40" s="181"/>
      <c r="U40" s="181"/>
      <c r="V40" s="8"/>
      <c r="W40" s="8"/>
      <c r="X40" s="8"/>
      <c r="Y40" s="8"/>
      <c r="Z40" s="8"/>
    </row>
    <row r="41" spans="1:26" ht="15.75" thickBot="1" x14ac:dyDescent="0.3">
      <c r="A41" s="79">
        <v>3</v>
      </c>
      <c r="B41" s="80"/>
      <c r="C41" s="81"/>
      <c r="D41" s="79">
        <v>11</v>
      </c>
      <c r="E41" s="80"/>
      <c r="F41" s="81"/>
      <c r="G41" s="79">
        <v>3</v>
      </c>
      <c r="H41" s="80"/>
      <c r="I41" s="81"/>
      <c r="J41" s="79">
        <v>38</v>
      </c>
      <c r="K41" s="80"/>
      <c r="L41" s="81"/>
      <c r="M41" s="79">
        <v>3</v>
      </c>
      <c r="N41" s="80"/>
      <c r="O41" s="81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spans="1:26" ht="15.75" thickBot="1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spans="1:26" x14ac:dyDescent="0.25">
      <c r="A43" s="90" t="s">
        <v>15</v>
      </c>
      <c r="B43" s="91"/>
      <c r="C43" s="92"/>
      <c r="D43" s="90" t="s">
        <v>40</v>
      </c>
      <c r="E43" s="91"/>
      <c r="F43" s="92"/>
      <c r="G43" s="90" t="str">
        <f>CONCATENATE("ШИФР  ",K17)</f>
        <v xml:space="preserve">ШИФР  </v>
      </c>
      <c r="H43" s="91"/>
      <c r="I43" s="92"/>
      <c r="J43" s="90" t="s">
        <v>60</v>
      </c>
      <c r="K43" s="91"/>
      <c r="L43" s="92"/>
      <c r="M43" s="90" t="s">
        <v>66</v>
      </c>
      <c r="N43" s="91"/>
      <c r="O43" s="92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spans="1:26" ht="15.75" thickBot="1" x14ac:dyDescent="0.3">
      <c r="A44" s="93"/>
      <c r="B44" s="94"/>
      <c r="C44" s="95"/>
      <c r="D44" s="93"/>
      <c r="E44" s="94"/>
      <c r="F44" s="95"/>
      <c r="G44" s="93"/>
      <c r="H44" s="94"/>
      <c r="I44" s="95"/>
      <c r="J44" s="93"/>
      <c r="K44" s="94"/>
      <c r="L44" s="95"/>
      <c r="M44" s="93"/>
      <c r="N44" s="94"/>
      <c r="O44" s="95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spans="1:26" ht="15.75" thickBot="1" x14ac:dyDescent="0.3">
      <c r="A45" s="79">
        <f>IF(A41=1,"-ТС",IF(A41=2,"-ТП",IF(A41=3,0)))</f>
        <v>0</v>
      </c>
      <c r="B45" s="80"/>
      <c r="C45" s="81"/>
      <c r="D45" s="79">
        <f>IF(AND(A41=1,D41=1),"50Pt",IF(AND(A41=1,D41=2),"100Pt",IF(AND(A41=1,D41=3),"50П",IF(AND(A41=1,D41=4),"100П",IF(AND(A41=1,D41=5),"50М",IF(AND(A41=1,D41=6),"100М",IF(AND(A41=1,D41=7),"100Н",IF(AND(A41=1,D41=8),0,IF(AND(A41=2,D41=1),G17,IF(AND(A41=2,D41=2),G18,IF(AND(A41=2,D41=3),G19,IF(AND(A41=2,D41=4),G20,IF(AND(A41=2,D41=5),G21,IF(AND(A41=2,D41=6),G22,IF(AND(A41=2,D41=7),G23,IF(AND(A41=2,D41=8),G24,IF(AND(A41=2,D41=9),G25,IF(AND(A41=2,D41=10),G26,IF(AND(A41=2,D41=11),0,0)))))))))))))))))))</f>
        <v>0</v>
      </c>
      <c r="E45" s="80"/>
      <c r="F45" s="81"/>
      <c r="G45" s="79">
        <f>IF(AND(A41=1,G41=1)," / 3",IF(AND(A41=1,G41=2)," / 4",IF(AND(A41=2,G41=1)," / 0",IF(AND(A41=2,G41=2)," / 20",0))))</f>
        <v>0</v>
      </c>
      <c r="H45" s="80"/>
      <c r="I45" s="81"/>
      <c r="J45" s="79">
        <f>W3</f>
        <v>0</v>
      </c>
      <c r="K45" s="80"/>
      <c r="L45" s="81"/>
      <c r="M45" s="79">
        <f>IF(M41=1," / 0",IF(M41=2," / 1",0))</f>
        <v>0</v>
      </c>
      <c r="N45" s="80"/>
      <c r="O45" s="81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spans="1:26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8"/>
      <c r="Z46" s="8"/>
    </row>
    <row r="47" spans="1:26" ht="15.75" thickBot="1" x14ac:dyDescent="0.3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8"/>
      <c r="Z47" s="8"/>
    </row>
    <row r="48" spans="1:26" x14ac:dyDescent="0.25">
      <c r="A48" s="90" t="s">
        <v>68</v>
      </c>
      <c r="B48" s="91"/>
      <c r="C48" s="92"/>
      <c r="D48" s="90" t="s">
        <v>74</v>
      </c>
      <c r="E48" s="91"/>
      <c r="F48" s="92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10"/>
      <c r="U48" s="10"/>
      <c r="V48" s="10"/>
      <c r="W48" s="10"/>
      <c r="X48" s="10"/>
      <c r="Y48" s="8"/>
      <c r="Z48" s="8"/>
    </row>
    <row r="49" spans="1:29" ht="15.75" thickBot="1" x14ac:dyDescent="0.3">
      <c r="A49" s="93"/>
      <c r="B49" s="94"/>
      <c r="C49" s="95"/>
      <c r="D49" s="93"/>
      <c r="E49" s="94"/>
      <c r="F49" s="95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10"/>
      <c r="U49" s="10"/>
      <c r="V49" s="10"/>
      <c r="W49" s="10"/>
      <c r="X49" s="10"/>
      <c r="Y49" s="8"/>
      <c r="Z49" s="8"/>
    </row>
    <row r="50" spans="1:29" ht="15.75" thickBot="1" x14ac:dyDescent="0.3">
      <c r="A50" s="79">
        <v>4</v>
      </c>
      <c r="B50" s="80"/>
      <c r="C50" s="81"/>
      <c r="D50" s="79">
        <v>3</v>
      </c>
      <c r="E50" s="80"/>
      <c r="F50" s="81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10"/>
      <c r="U50" s="10"/>
      <c r="V50" s="10"/>
      <c r="W50" s="10"/>
      <c r="X50" s="10"/>
      <c r="Y50" s="8"/>
      <c r="Z50" s="8"/>
    </row>
    <row r="51" spans="1:29" ht="15.75" thickBot="1" x14ac:dyDescent="0.3">
      <c r="A51" s="10"/>
      <c r="B51" s="10"/>
      <c r="C51" s="10"/>
      <c r="D51" s="10"/>
      <c r="E51" s="10"/>
      <c r="F51" s="10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10"/>
      <c r="U51" s="10"/>
      <c r="V51" s="10"/>
      <c r="W51" s="10"/>
      <c r="X51" s="10"/>
      <c r="Y51" s="8"/>
      <c r="Z51" s="8"/>
    </row>
    <row r="52" spans="1:29" ht="15" customHeight="1" x14ac:dyDescent="0.25">
      <c r="A52" s="90" t="s">
        <v>69</v>
      </c>
      <c r="B52" s="91"/>
      <c r="C52" s="92"/>
      <c r="D52" s="90" t="s">
        <v>75</v>
      </c>
      <c r="E52" s="91"/>
      <c r="F52" s="92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10"/>
      <c r="U52" s="10"/>
      <c r="V52" s="10"/>
      <c r="W52" s="10"/>
      <c r="X52" s="10"/>
      <c r="Y52" s="8"/>
      <c r="Z52" s="8"/>
    </row>
    <row r="53" spans="1:29" ht="15.75" thickBot="1" x14ac:dyDescent="0.3">
      <c r="A53" s="93"/>
      <c r="B53" s="94"/>
      <c r="C53" s="95"/>
      <c r="D53" s="93"/>
      <c r="E53" s="94"/>
      <c r="F53" s="95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10"/>
      <c r="U53" s="10"/>
      <c r="V53" s="10"/>
      <c r="W53" s="10"/>
      <c r="X53" s="10"/>
      <c r="Y53" s="8"/>
      <c r="Z53" s="8"/>
    </row>
    <row r="54" spans="1:29" ht="15.75" thickBot="1" x14ac:dyDescent="0.3">
      <c r="A54" s="79">
        <f>IF(A50=1," / 0",IF(A50=2," / 1",IF(A50=3," / 2",0)))</f>
        <v>0</v>
      </c>
      <c r="B54" s="80"/>
      <c r="C54" s="81"/>
      <c r="D54" s="79">
        <f>IF(D50=1," / 1",IF(D50=2," / 2",0))</f>
        <v>0</v>
      </c>
      <c r="E54" s="80"/>
      <c r="F54" s="81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10"/>
      <c r="U54" s="10"/>
      <c r="V54" s="10"/>
      <c r="W54" s="10"/>
      <c r="X54" s="10"/>
      <c r="Y54" s="8"/>
      <c r="Z54" s="8"/>
    </row>
    <row r="55" spans="1:29" ht="15.75" thickBot="1" x14ac:dyDescent="0.3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8"/>
      <c r="Z55" s="8"/>
    </row>
    <row r="56" spans="1:29" ht="15" customHeight="1" x14ac:dyDescent="0.25">
      <c r="A56" s="124" t="str">
        <f>IF(A45=0,A66,IF(D45=0,D66,IF(G45=0,G66,IF(J45=0,J66,IF(M45=0,M66,CONCATENATE("КРВ-М",A45,D45,G45,J45))))))</f>
        <v>Укажите тип преобразователя</v>
      </c>
      <c r="B56" s="125"/>
      <c r="C56" s="125"/>
      <c r="D56" s="125"/>
      <c r="E56" s="125"/>
      <c r="F56" s="125"/>
      <c r="G56" s="125"/>
      <c r="H56" s="125"/>
      <c r="I56" s="126"/>
      <c r="J56" s="124" t="str">
        <f>IF(A41=1,"ЦКЛГ.405511.002",IF(A41=2,"ЦКЛГ.405521.003",""))</f>
        <v/>
      </c>
      <c r="K56" s="125"/>
      <c r="L56" s="126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8"/>
      <c r="Z56" s="8"/>
    </row>
    <row r="57" spans="1:29" x14ac:dyDescent="0.25">
      <c r="A57" s="127"/>
      <c r="B57" s="128"/>
      <c r="C57" s="128"/>
      <c r="D57" s="128"/>
      <c r="E57" s="128"/>
      <c r="F57" s="128"/>
      <c r="G57" s="128"/>
      <c r="H57" s="128"/>
      <c r="I57" s="129"/>
      <c r="J57" s="127"/>
      <c r="K57" s="128"/>
      <c r="L57" s="129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8"/>
      <c r="Z57" s="8"/>
    </row>
    <row r="58" spans="1:29" ht="15.75" thickBot="1" x14ac:dyDescent="0.3">
      <c r="A58" s="130"/>
      <c r="B58" s="131"/>
      <c r="C58" s="131"/>
      <c r="D58" s="131"/>
      <c r="E58" s="131"/>
      <c r="F58" s="131"/>
      <c r="G58" s="131"/>
      <c r="H58" s="131"/>
      <c r="I58" s="132"/>
      <c r="J58" s="130"/>
      <c r="K58" s="131"/>
      <c r="L58" s="132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8"/>
      <c r="Z58" s="8"/>
    </row>
    <row r="59" spans="1:29" ht="15.75" thickBot="1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8"/>
      <c r="Z59" s="8"/>
    </row>
    <row r="60" spans="1:29" ht="15" customHeight="1" x14ac:dyDescent="0.25">
      <c r="A60" s="133" t="str">
        <f>IF(A45=0,A66,IF(D45=0,D66,IF(G45=0,G66,IF(J45=0,J66,IF(M45=0,M66,IF(A54=0,P66,IF(D54=0,S66,CONCATENATE("ПИТ",A45," МЕ ",D45,G45," / ",J45," ⁰С",M45,A54,D54," ",J56,", ""ЦКЛГ.405541.002 ТУ"))))))))</f>
        <v>Укажите тип преобразователя</v>
      </c>
      <c r="B60" s="134"/>
      <c r="C60" s="134"/>
      <c r="D60" s="134"/>
      <c r="E60" s="134"/>
      <c r="F60" s="134"/>
      <c r="G60" s="134"/>
      <c r="H60" s="134"/>
      <c r="I60" s="134"/>
      <c r="J60" s="134"/>
      <c r="K60" s="134"/>
      <c r="L60" s="135"/>
      <c r="M60" s="10"/>
      <c r="N60" s="10"/>
      <c r="O60" s="123"/>
      <c r="P60" s="123"/>
      <c r="Q60" s="123"/>
      <c r="R60" s="123"/>
      <c r="S60" s="123"/>
      <c r="T60" s="123"/>
      <c r="U60" s="123"/>
      <c r="V60" s="123"/>
      <c r="W60" s="123"/>
      <c r="X60" s="123"/>
      <c r="Y60" s="123"/>
      <c r="Z60" s="123"/>
    </row>
    <row r="61" spans="1:29" x14ac:dyDescent="0.25">
      <c r="A61" s="136"/>
      <c r="B61" s="137"/>
      <c r="C61" s="137"/>
      <c r="D61" s="137"/>
      <c r="E61" s="137"/>
      <c r="F61" s="137"/>
      <c r="G61" s="137"/>
      <c r="H61" s="137"/>
      <c r="I61" s="137"/>
      <c r="J61" s="137"/>
      <c r="K61" s="137"/>
      <c r="L61" s="138"/>
      <c r="M61" s="10"/>
      <c r="N61" s="10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</row>
    <row r="62" spans="1:29" ht="15.75" thickBot="1" x14ac:dyDescent="0.3">
      <c r="A62" s="139"/>
      <c r="B62" s="140"/>
      <c r="C62" s="140"/>
      <c r="D62" s="140"/>
      <c r="E62" s="140"/>
      <c r="F62" s="140"/>
      <c r="G62" s="140"/>
      <c r="H62" s="140"/>
      <c r="I62" s="140"/>
      <c r="J62" s="140"/>
      <c r="K62" s="140"/>
      <c r="L62" s="141"/>
      <c r="M62" s="10"/>
      <c r="N62" s="10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3"/>
    </row>
    <row r="63" spans="1:29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3"/>
    </row>
    <row r="64" spans="1:29" ht="18" customHeight="1" thickBot="1" x14ac:dyDescent="0.3">
      <c r="A64" s="13"/>
      <c r="B64" s="13"/>
      <c r="C64" s="13"/>
      <c r="D64" s="14"/>
      <c r="E64" s="14"/>
      <c r="F64" s="15"/>
      <c r="G64" s="15"/>
      <c r="H64" s="13"/>
      <c r="I64" s="13"/>
      <c r="J64" s="13"/>
      <c r="K64" s="13"/>
      <c r="L64" s="13"/>
      <c r="M64" s="13"/>
      <c r="N64" s="8"/>
      <c r="O64" s="8"/>
      <c r="P64" s="8"/>
      <c r="Q64" s="8"/>
      <c r="R64" s="8"/>
      <c r="S64" s="8"/>
      <c r="T64" s="8"/>
      <c r="U64" s="10"/>
      <c r="V64" s="10"/>
      <c r="W64" s="10"/>
      <c r="X64" s="10"/>
      <c r="Y64" s="10"/>
      <c r="Z64" s="10"/>
      <c r="AB64" s="2"/>
      <c r="AC64" s="2"/>
    </row>
    <row r="65" spans="1:29" ht="18" customHeight="1" thickBot="1" x14ac:dyDescent="0.3">
      <c r="A65" s="96" t="s">
        <v>2</v>
      </c>
      <c r="B65" s="97"/>
      <c r="C65" s="98"/>
      <c r="D65" s="96" t="s">
        <v>3</v>
      </c>
      <c r="E65" s="97"/>
      <c r="F65" s="98"/>
      <c r="G65" s="96" t="s">
        <v>4</v>
      </c>
      <c r="H65" s="97"/>
      <c r="I65" s="98"/>
      <c r="J65" s="96" t="s">
        <v>5</v>
      </c>
      <c r="K65" s="97"/>
      <c r="L65" s="98"/>
      <c r="M65" s="96" t="s">
        <v>6</v>
      </c>
      <c r="N65" s="97"/>
      <c r="O65" s="98"/>
      <c r="P65" s="96" t="s">
        <v>7</v>
      </c>
      <c r="Q65" s="97"/>
      <c r="R65" s="98"/>
      <c r="S65" s="96" t="s">
        <v>8</v>
      </c>
      <c r="T65" s="97"/>
      <c r="U65" s="98"/>
      <c r="V65" s="10"/>
      <c r="W65" s="10"/>
      <c r="X65" s="10"/>
      <c r="Y65" s="10"/>
      <c r="Z65" s="10"/>
      <c r="AB65" s="2"/>
      <c r="AC65" s="2"/>
    </row>
    <row r="66" spans="1:29" ht="18" customHeight="1" x14ac:dyDescent="0.25">
      <c r="A66" s="90" t="s">
        <v>79</v>
      </c>
      <c r="B66" s="91"/>
      <c r="C66" s="92"/>
      <c r="D66" s="90" t="s">
        <v>80</v>
      </c>
      <c r="E66" s="91"/>
      <c r="F66" s="92"/>
      <c r="G66" s="90" t="str">
        <f>CONCATENATE("Укажите ",K21)</f>
        <v xml:space="preserve">Укажите </v>
      </c>
      <c r="H66" s="91"/>
      <c r="I66" s="92"/>
      <c r="J66" s="90" t="s">
        <v>81</v>
      </c>
      <c r="K66" s="91"/>
      <c r="L66" s="92"/>
      <c r="M66" s="90" t="s">
        <v>82</v>
      </c>
      <c r="N66" s="91"/>
      <c r="O66" s="92"/>
      <c r="P66" s="90" t="s">
        <v>83</v>
      </c>
      <c r="Q66" s="91"/>
      <c r="R66" s="92"/>
      <c r="S66" s="90" t="s">
        <v>84</v>
      </c>
      <c r="T66" s="91"/>
      <c r="U66" s="92"/>
      <c r="V66" s="10"/>
      <c r="W66" s="10"/>
      <c r="X66" s="10"/>
      <c r="Y66" s="10"/>
      <c r="Z66" s="10"/>
      <c r="AB66" s="2"/>
      <c r="AC66" s="2"/>
    </row>
    <row r="67" spans="1:29" ht="18" customHeight="1" x14ac:dyDescent="0.25">
      <c r="A67" s="99"/>
      <c r="B67" s="100"/>
      <c r="C67" s="101"/>
      <c r="D67" s="99"/>
      <c r="E67" s="100"/>
      <c r="F67" s="101"/>
      <c r="G67" s="99"/>
      <c r="H67" s="100"/>
      <c r="I67" s="101"/>
      <c r="J67" s="99"/>
      <c r="K67" s="100"/>
      <c r="L67" s="101"/>
      <c r="M67" s="99"/>
      <c r="N67" s="100"/>
      <c r="O67" s="101"/>
      <c r="P67" s="99"/>
      <c r="Q67" s="100"/>
      <c r="R67" s="101"/>
      <c r="S67" s="99"/>
      <c r="T67" s="100"/>
      <c r="U67" s="101"/>
      <c r="V67" s="8"/>
      <c r="W67" s="8"/>
      <c r="X67" s="8"/>
      <c r="Y67" s="8"/>
      <c r="Z67" s="8"/>
      <c r="AB67" s="2"/>
      <c r="AC67" s="2"/>
    </row>
    <row r="68" spans="1:29" ht="18" customHeight="1" x14ac:dyDescent="0.25">
      <c r="A68" s="99"/>
      <c r="B68" s="100"/>
      <c r="C68" s="101"/>
      <c r="D68" s="99"/>
      <c r="E68" s="100"/>
      <c r="F68" s="101"/>
      <c r="G68" s="99"/>
      <c r="H68" s="100"/>
      <c r="I68" s="101"/>
      <c r="J68" s="99"/>
      <c r="K68" s="100"/>
      <c r="L68" s="101"/>
      <c r="M68" s="99"/>
      <c r="N68" s="100"/>
      <c r="O68" s="101"/>
      <c r="P68" s="99"/>
      <c r="Q68" s="100"/>
      <c r="R68" s="101"/>
      <c r="S68" s="99"/>
      <c r="T68" s="100"/>
      <c r="U68" s="101"/>
      <c r="V68" s="8"/>
      <c r="W68" s="8"/>
      <c r="X68" s="8"/>
      <c r="Y68" s="8"/>
      <c r="Z68" s="8"/>
      <c r="AB68" s="2"/>
      <c r="AC68" s="2"/>
    </row>
    <row r="69" spans="1:29" ht="18" customHeight="1" thickBot="1" x14ac:dyDescent="0.3">
      <c r="A69" s="93"/>
      <c r="B69" s="94"/>
      <c r="C69" s="95"/>
      <c r="D69" s="93"/>
      <c r="E69" s="94"/>
      <c r="F69" s="95"/>
      <c r="G69" s="93"/>
      <c r="H69" s="94"/>
      <c r="I69" s="95"/>
      <c r="J69" s="93"/>
      <c r="K69" s="94"/>
      <c r="L69" s="95"/>
      <c r="M69" s="93"/>
      <c r="N69" s="94"/>
      <c r="O69" s="95"/>
      <c r="P69" s="93"/>
      <c r="Q69" s="94"/>
      <c r="R69" s="95"/>
      <c r="S69" s="93"/>
      <c r="T69" s="94"/>
      <c r="U69" s="95"/>
      <c r="V69" s="8"/>
      <c r="W69" s="8"/>
      <c r="X69" s="8"/>
      <c r="Y69" s="8"/>
      <c r="Z69" s="8"/>
      <c r="AB69" s="2"/>
      <c r="AC69" s="2"/>
    </row>
    <row r="70" spans="1:29" ht="18" customHeight="1" x14ac:dyDescent="0.25">
      <c r="A70" s="13"/>
      <c r="B70" s="13"/>
      <c r="C70" s="13"/>
      <c r="D70" s="14"/>
      <c r="E70" s="14"/>
      <c r="F70" s="15"/>
      <c r="G70" s="15"/>
      <c r="H70" s="13"/>
      <c r="I70" s="13"/>
      <c r="J70" s="13"/>
      <c r="K70" s="13"/>
      <c r="L70" s="13"/>
      <c r="M70" s="13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B70" s="2"/>
      <c r="AC70" s="2"/>
    </row>
    <row r="71" spans="1:29" ht="18" customHeight="1" x14ac:dyDescent="0.25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2"/>
      <c r="U71" s="2"/>
      <c r="V71" s="2"/>
      <c r="W71" s="2"/>
      <c r="X71" s="2"/>
      <c r="Y71" s="8"/>
      <c r="Z71" s="8"/>
      <c r="AB71" s="2"/>
      <c r="AC71" s="2"/>
    </row>
    <row r="72" spans="1:29" ht="18" customHeight="1" x14ac:dyDescent="0.25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2"/>
      <c r="U72" s="2"/>
      <c r="V72" s="2"/>
      <c r="W72" s="2"/>
      <c r="X72" s="2"/>
      <c r="Y72" s="8"/>
      <c r="Z72" s="8"/>
      <c r="AB72" s="2"/>
      <c r="AC72" s="2"/>
    </row>
    <row r="73" spans="1:29" ht="18" customHeight="1" x14ac:dyDescent="0.25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2"/>
      <c r="U73" s="2"/>
      <c r="V73" s="2"/>
      <c r="W73" s="2"/>
      <c r="X73" s="2"/>
      <c r="Y73" s="8"/>
      <c r="Z73" s="8"/>
      <c r="AB73" s="2"/>
      <c r="AC73" s="2"/>
    </row>
    <row r="74" spans="1:29" ht="18" customHeight="1" x14ac:dyDescent="0.25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2"/>
      <c r="U74" s="2"/>
      <c r="V74" s="2"/>
      <c r="W74" s="2"/>
      <c r="X74" s="2"/>
      <c r="Y74" s="8"/>
      <c r="Z74" s="8"/>
      <c r="AB74" s="2"/>
      <c r="AC74" s="2"/>
    </row>
    <row r="75" spans="1:29" ht="18" customHeight="1" x14ac:dyDescent="0.25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2"/>
      <c r="U75" s="2"/>
      <c r="V75" s="2"/>
      <c r="W75" s="2"/>
      <c r="X75" s="2"/>
      <c r="Y75" s="8"/>
      <c r="Z75" s="8"/>
      <c r="AB75" s="2"/>
      <c r="AC75" s="2"/>
    </row>
    <row r="76" spans="1:29" ht="18" customHeight="1" x14ac:dyDescent="0.25">
      <c r="A76" s="10"/>
      <c r="B76" s="10"/>
      <c r="C76" s="10"/>
      <c r="D76" s="10"/>
      <c r="E76" s="10"/>
      <c r="F76" s="10"/>
      <c r="G76" s="6"/>
      <c r="H76" s="5"/>
      <c r="I76" s="5"/>
      <c r="J76" s="5"/>
      <c r="K76" s="5"/>
      <c r="L76" s="5"/>
      <c r="M76" s="5"/>
      <c r="AB76" s="2"/>
      <c r="AC76" s="2"/>
    </row>
    <row r="77" spans="1:29" x14ac:dyDescent="0.25">
      <c r="A77" s="10"/>
      <c r="B77" s="10"/>
      <c r="C77" s="10"/>
      <c r="D77" s="10"/>
      <c r="E77" s="10"/>
      <c r="F77" s="10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10"/>
      <c r="B78" s="10"/>
      <c r="C78" s="10"/>
      <c r="D78" s="10"/>
      <c r="E78" s="10"/>
      <c r="F78" s="10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ht="18.75" customHeight="1" x14ac:dyDescent="0.25">
      <c r="A79" s="10"/>
      <c r="B79" s="10"/>
      <c r="C79" s="10"/>
      <c r="D79" s="10"/>
      <c r="E79" s="10"/>
      <c r="F79" s="10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ht="15.75" customHeight="1" x14ac:dyDescent="0.25">
      <c r="A80" s="10"/>
      <c r="B80" s="10"/>
      <c r="C80" s="10"/>
      <c r="D80" s="10"/>
      <c r="E80" s="10"/>
      <c r="F80" s="10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ht="15.75" customHeight="1" x14ac:dyDescent="0.25">
      <c r="A81" s="10"/>
      <c r="B81" s="10"/>
      <c r="C81" s="10"/>
      <c r="D81" s="10"/>
      <c r="E81" s="10"/>
      <c r="F81" s="10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ht="15.75" customHeight="1" x14ac:dyDescent="0.25">
      <c r="A82" s="10"/>
      <c r="B82" s="10"/>
      <c r="C82" s="10"/>
      <c r="D82" s="10"/>
      <c r="E82" s="10"/>
      <c r="F82" s="10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ht="15.75" customHeight="1" x14ac:dyDescent="0.25">
      <c r="A83" s="10"/>
      <c r="B83" s="10"/>
      <c r="C83" s="10"/>
      <c r="D83" s="10"/>
      <c r="E83" s="10"/>
      <c r="F83" s="10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ht="15.75" customHeight="1" x14ac:dyDescent="0.25">
      <c r="A84" s="10"/>
      <c r="B84" s="10"/>
      <c r="C84" s="10"/>
      <c r="D84" s="10"/>
      <c r="E84" s="10"/>
      <c r="F84" s="10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ht="15" customHeight="1" x14ac:dyDescent="0.25">
      <c r="A85" s="10"/>
      <c r="B85" s="10"/>
      <c r="C85" s="10"/>
      <c r="D85" s="10"/>
      <c r="E85" s="10"/>
      <c r="F85" s="10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10"/>
      <c r="B86" s="10"/>
      <c r="C86" s="10"/>
      <c r="D86" s="10"/>
      <c r="E86" s="10"/>
      <c r="F86" s="10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10"/>
      <c r="B87" s="10"/>
      <c r="C87" s="10"/>
      <c r="D87" s="10"/>
      <c r="E87" s="10"/>
      <c r="F87" s="10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</row>
    <row r="88" spans="1:29" ht="15.75" customHeight="1" x14ac:dyDescent="0.25">
      <c r="A88" s="10"/>
      <c r="B88" s="10"/>
      <c r="C88" s="10"/>
      <c r="D88" s="10"/>
      <c r="E88" s="10"/>
      <c r="F88" s="10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</row>
    <row r="89" spans="1:29" x14ac:dyDescent="0.25">
      <c r="A89" s="10"/>
      <c r="B89" s="10"/>
      <c r="C89" s="10"/>
      <c r="D89" s="10"/>
      <c r="E89" s="10"/>
      <c r="F89" s="10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</row>
    <row r="90" spans="1:29" x14ac:dyDescent="0.25">
      <c r="A90" s="10"/>
      <c r="B90" s="10"/>
      <c r="C90" s="10"/>
      <c r="D90" s="10"/>
      <c r="E90" s="10"/>
      <c r="F90" s="10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</row>
    <row r="91" spans="1:29" x14ac:dyDescent="0.25">
      <c r="A91" s="10"/>
      <c r="B91" s="10"/>
      <c r="C91" s="10"/>
      <c r="D91" s="10"/>
      <c r="E91" s="10"/>
      <c r="F91" s="10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</row>
    <row r="92" spans="1:29" x14ac:dyDescent="0.25">
      <c r="A92" s="10"/>
      <c r="B92" s="10"/>
      <c r="C92" s="10"/>
      <c r="D92" s="10"/>
      <c r="E92" s="10"/>
      <c r="F92" s="10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</row>
    <row r="93" spans="1:29" ht="15.75" customHeight="1" x14ac:dyDescent="0.25">
      <c r="A93" s="10"/>
      <c r="B93" s="10"/>
      <c r="C93" s="10"/>
      <c r="D93" s="10"/>
      <c r="E93" s="10"/>
      <c r="F93" s="10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</row>
    <row r="94" spans="1:29" ht="15.75" customHeight="1" x14ac:dyDescent="0.25">
      <c r="A94" s="10"/>
      <c r="B94" s="10"/>
      <c r="C94" s="10"/>
      <c r="D94" s="10"/>
      <c r="E94" s="10"/>
      <c r="F94" s="10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</row>
    <row r="95" spans="1:29" ht="15.75" customHeight="1" x14ac:dyDescent="0.25">
      <c r="A95" s="10"/>
      <c r="B95" s="10"/>
      <c r="C95" s="10"/>
      <c r="D95" s="10"/>
      <c r="E95" s="10"/>
      <c r="F95" s="10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</row>
    <row r="96" spans="1:29" ht="15.75" customHeight="1" x14ac:dyDescent="0.25">
      <c r="A96" s="10"/>
      <c r="B96" s="10"/>
      <c r="C96" s="10"/>
      <c r="D96" s="10"/>
      <c r="E96" s="10"/>
      <c r="F96" s="10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</row>
    <row r="97" spans="1:20" ht="15.75" customHeight="1" x14ac:dyDescent="0.25">
      <c r="A97" s="10"/>
      <c r="B97" s="10"/>
      <c r="C97" s="10"/>
      <c r="D97" s="10"/>
      <c r="E97" s="10"/>
      <c r="F97" s="10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</row>
    <row r="98" spans="1:20" ht="15.75" customHeight="1" x14ac:dyDescent="0.25">
      <c r="A98" s="10"/>
      <c r="B98" s="10"/>
      <c r="C98" s="10"/>
      <c r="D98" s="10"/>
      <c r="E98" s="10"/>
      <c r="F98" s="10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</row>
    <row r="99" spans="1:20" ht="15.75" customHeight="1" x14ac:dyDescent="0.25">
      <c r="A99" s="10"/>
      <c r="B99" s="10"/>
      <c r="C99" s="10"/>
      <c r="D99" s="10"/>
      <c r="E99" s="10"/>
      <c r="F99" s="10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</row>
    <row r="100" spans="1:20" ht="15.75" customHeight="1" x14ac:dyDescent="0.25">
      <c r="A100" s="10"/>
      <c r="B100" s="10"/>
      <c r="C100" s="10"/>
      <c r="D100" s="10"/>
      <c r="E100" s="10"/>
      <c r="F100" s="10"/>
    </row>
    <row r="101" spans="1:20" ht="15.75" customHeight="1" x14ac:dyDescent="0.25">
      <c r="A101" s="10"/>
      <c r="B101" s="10"/>
      <c r="C101" s="10"/>
      <c r="D101" s="10"/>
      <c r="E101" s="10"/>
      <c r="F101" s="10"/>
    </row>
    <row r="102" spans="1:20" ht="15.75" customHeight="1" x14ac:dyDescent="0.25">
      <c r="A102" s="10"/>
      <c r="B102" s="10"/>
      <c r="C102" s="10"/>
      <c r="D102" s="10"/>
      <c r="E102" s="10"/>
      <c r="F102" s="10"/>
    </row>
    <row r="103" spans="1:20" x14ac:dyDescent="0.25">
      <c r="A103" s="10"/>
      <c r="B103" s="10"/>
      <c r="C103" s="10"/>
      <c r="D103" s="10"/>
      <c r="E103" s="10"/>
      <c r="F103" s="10"/>
    </row>
    <row r="104" spans="1:20" x14ac:dyDescent="0.25">
      <c r="A104" s="10"/>
      <c r="B104" s="10"/>
      <c r="C104" s="10"/>
      <c r="D104" s="10"/>
      <c r="E104" s="10"/>
      <c r="F104" s="10"/>
    </row>
    <row r="105" spans="1:20" x14ac:dyDescent="0.25">
      <c r="A105" s="10"/>
      <c r="B105" s="10"/>
      <c r="C105" s="10"/>
      <c r="D105" s="10"/>
      <c r="E105" s="10"/>
      <c r="F105" s="10"/>
    </row>
    <row r="106" spans="1:20" x14ac:dyDescent="0.25">
      <c r="A106" s="10"/>
      <c r="B106" s="10"/>
      <c r="C106" s="10"/>
      <c r="D106" s="10"/>
      <c r="E106" s="10"/>
      <c r="F106" s="10"/>
    </row>
    <row r="107" spans="1:20" x14ac:dyDescent="0.25">
      <c r="A107" s="10"/>
      <c r="B107" s="10"/>
      <c r="C107" s="10"/>
      <c r="D107" s="10"/>
      <c r="E107" s="10"/>
      <c r="F107" s="10"/>
    </row>
    <row r="108" spans="1:20" x14ac:dyDescent="0.25">
      <c r="A108" s="10"/>
      <c r="B108" s="10"/>
      <c r="C108" s="10"/>
      <c r="D108" s="10"/>
      <c r="E108" s="10"/>
      <c r="F108" s="10"/>
    </row>
    <row r="109" spans="1:20" x14ac:dyDescent="0.25">
      <c r="A109" s="10"/>
      <c r="B109" s="10"/>
      <c r="C109" s="10"/>
      <c r="D109" s="10"/>
      <c r="E109" s="10"/>
      <c r="F109" s="10"/>
    </row>
    <row r="110" spans="1:20" x14ac:dyDescent="0.25">
      <c r="A110" s="10"/>
      <c r="B110" s="10"/>
      <c r="C110" s="10"/>
      <c r="D110" s="10"/>
      <c r="E110" s="10"/>
      <c r="F110" s="10"/>
    </row>
    <row r="111" spans="1:20" x14ac:dyDescent="0.25">
      <c r="A111" s="10"/>
      <c r="B111" s="10"/>
      <c r="C111" s="10"/>
      <c r="D111" s="10"/>
      <c r="E111" s="10"/>
      <c r="F111" s="10"/>
    </row>
    <row r="112" spans="1:20" x14ac:dyDescent="0.25">
      <c r="A112" s="10"/>
      <c r="B112" s="10"/>
      <c r="C112" s="10"/>
      <c r="D112" s="10"/>
      <c r="E112" s="10"/>
      <c r="F112" s="10"/>
    </row>
    <row r="113" spans="1:6" x14ac:dyDescent="0.25">
      <c r="A113" s="10"/>
      <c r="B113" s="10"/>
      <c r="C113" s="10"/>
      <c r="D113" s="10"/>
      <c r="E113" s="10"/>
      <c r="F113" s="10"/>
    </row>
    <row r="114" spans="1:6" x14ac:dyDescent="0.25">
      <c r="A114" s="10"/>
      <c r="B114" s="10"/>
      <c r="C114" s="10"/>
      <c r="D114" s="10"/>
      <c r="E114" s="10"/>
      <c r="F114" s="10"/>
    </row>
    <row r="115" spans="1:6" x14ac:dyDescent="0.25">
      <c r="A115" s="10"/>
      <c r="B115" s="10"/>
      <c r="C115" s="10"/>
      <c r="D115" s="10"/>
      <c r="E115" s="10"/>
      <c r="F115" s="10"/>
    </row>
    <row r="116" spans="1:6" x14ac:dyDescent="0.25">
      <c r="A116" s="10"/>
      <c r="B116" s="10"/>
      <c r="C116" s="10"/>
      <c r="D116" s="10"/>
      <c r="E116" s="10"/>
      <c r="F116" s="10"/>
    </row>
  </sheetData>
  <mergeCells count="150">
    <mergeCell ref="K21:N21"/>
    <mergeCell ref="R12:U12"/>
    <mergeCell ref="R13:U13"/>
    <mergeCell ref="R14:U14"/>
    <mergeCell ref="R15:U15"/>
    <mergeCell ref="R16:U16"/>
    <mergeCell ref="W2:Y2"/>
    <mergeCell ref="W3:Y4"/>
    <mergeCell ref="M4:O4"/>
    <mergeCell ref="K27:P28"/>
    <mergeCell ref="R35:U35"/>
    <mergeCell ref="R36:U36"/>
    <mergeCell ref="R37:U37"/>
    <mergeCell ref="R38:U38"/>
    <mergeCell ref="K23:N24"/>
    <mergeCell ref="K25:N26"/>
    <mergeCell ref="R26:U26"/>
    <mergeCell ref="R27:U27"/>
    <mergeCell ref="R28:U28"/>
    <mergeCell ref="R29:U29"/>
    <mergeCell ref="R30:U30"/>
    <mergeCell ref="R31:U31"/>
    <mergeCell ref="R32:U32"/>
    <mergeCell ref="R33:U33"/>
    <mergeCell ref="M5:O5"/>
    <mergeCell ref="R34:U34"/>
    <mergeCell ref="R17:U17"/>
    <mergeCell ref="R18:U18"/>
    <mergeCell ref="R19:U19"/>
    <mergeCell ref="R20:U20"/>
    <mergeCell ref="A19:C19"/>
    <mergeCell ref="G25:I25"/>
    <mergeCell ref="G26:I26"/>
    <mergeCell ref="G27:I27"/>
    <mergeCell ref="D10:F10"/>
    <mergeCell ref="D11:F11"/>
    <mergeCell ref="D12:F12"/>
    <mergeCell ref="K16:N16"/>
    <mergeCell ref="K17:N20"/>
    <mergeCell ref="D13:F13"/>
    <mergeCell ref="D22:F22"/>
    <mergeCell ref="D23:F23"/>
    <mergeCell ref="D24:F24"/>
    <mergeCell ref="D16:F16"/>
    <mergeCell ref="G16:I16"/>
    <mergeCell ref="G17:I17"/>
    <mergeCell ref="G18:I18"/>
    <mergeCell ref="G19:I19"/>
    <mergeCell ref="G20:I20"/>
    <mergeCell ref="G21:I21"/>
    <mergeCell ref="G22:I22"/>
    <mergeCell ref="G23:I23"/>
    <mergeCell ref="G24:I24"/>
    <mergeCell ref="A17:C17"/>
    <mergeCell ref="A41:C41"/>
    <mergeCell ref="A43:C44"/>
    <mergeCell ref="A45:C45"/>
    <mergeCell ref="D39:F40"/>
    <mergeCell ref="D41:F41"/>
    <mergeCell ref="D43:F44"/>
    <mergeCell ref="D45:F45"/>
    <mergeCell ref="G39:I40"/>
    <mergeCell ref="G41:I41"/>
    <mergeCell ref="G43:I44"/>
    <mergeCell ref="G45:I45"/>
    <mergeCell ref="A2:C2"/>
    <mergeCell ref="A4:C4"/>
    <mergeCell ref="D1:F1"/>
    <mergeCell ref="D2:F2"/>
    <mergeCell ref="D9:F9"/>
    <mergeCell ref="A1:C1"/>
    <mergeCell ref="R39:U39"/>
    <mergeCell ref="G1:I1"/>
    <mergeCell ref="G2:I2"/>
    <mergeCell ref="G3:I3"/>
    <mergeCell ref="A3:C3"/>
    <mergeCell ref="D3:F3"/>
    <mergeCell ref="D5:F5"/>
    <mergeCell ref="R4:U4"/>
    <mergeCell ref="R5:U5"/>
    <mergeCell ref="R6:U6"/>
    <mergeCell ref="R7:U7"/>
    <mergeCell ref="D4:F4"/>
    <mergeCell ref="A39:C40"/>
    <mergeCell ref="G4:I4"/>
    <mergeCell ref="A16:C16"/>
    <mergeCell ref="D6:F6"/>
    <mergeCell ref="D7:F7"/>
    <mergeCell ref="D8:F8"/>
    <mergeCell ref="R1:U1"/>
    <mergeCell ref="R2:U2"/>
    <mergeCell ref="R3:U3"/>
    <mergeCell ref="P66:R69"/>
    <mergeCell ref="J41:L41"/>
    <mergeCell ref="J43:L44"/>
    <mergeCell ref="J45:L45"/>
    <mergeCell ref="G28:I28"/>
    <mergeCell ref="R21:U21"/>
    <mergeCell ref="R22:U22"/>
    <mergeCell ref="R23:U23"/>
    <mergeCell ref="R24:U24"/>
    <mergeCell ref="R25:U25"/>
    <mergeCell ref="R8:U8"/>
    <mergeCell ref="R9:U9"/>
    <mergeCell ref="R10:U10"/>
    <mergeCell ref="R11:U11"/>
    <mergeCell ref="S65:U65"/>
    <mergeCell ref="S66:U69"/>
    <mergeCell ref="P65:R65"/>
    <mergeCell ref="M41:O41"/>
    <mergeCell ref="M39:O40"/>
    <mergeCell ref="J39:L40"/>
    <mergeCell ref="R40:U40"/>
    <mergeCell ref="D54:F54"/>
    <mergeCell ref="G66:I69"/>
    <mergeCell ref="J65:L65"/>
    <mergeCell ref="J66:L69"/>
    <mergeCell ref="M66:O69"/>
    <mergeCell ref="D48:F49"/>
    <mergeCell ref="D50:F50"/>
    <mergeCell ref="M65:O65"/>
    <mergeCell ref="O60:Z63"/>
    <mergeCell ref="J56:L58"/>
    <mergeCell ref="A56:I58"/>
    <mergeCell ref="A60:L62"/>
    <mergeCell ref="G65:I65"/>
    <mergeCell ref="A18:C18"/>
    <mergeCell ref="D52:F53"/>
    <mergeCell ref="A65:C65"/>
    <mergeCell ref="A66:C69"/>
    <mergeCell ref="D65:F65"/>
    <mergeCell ref="D66:F69"/>
    <mergeCell ref="D17:F17"/>
    <mergeCell ref="D18:F18"/>
    <mergeCell ref="M1:O1"/>
    <mergeCell ref="M2:O2"/>
    <mergeCell ref="M3:O3"/>
    <mergeCell ref="D19:F19"/>
    <mergeCell ref="D20:F20"/>
    <mergeCell ref="D21:F21"/>
    <mergeCell ref="M43:O44"/>
    <mergeCell ref="M45:O45"/>
    <mergeCell ref="J1:L1"/>
    <mergeCell ref="J2:L2"/>
    <mergeCell ref="J3:L3"/>
    <mergeCell ref="J4:L4"/>
    <mergeCell ref="A48:C49"/>
    <mergeCell ref="A50:C50"/>
    <mergeCell ref="A52:C53"/>
    <mergeCell ref="A54:C5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5"/>
  <sheetViews>
    <sheetView topLeftCell="A13" workbookViewId="0">
      <selection activeCell="E84" sqref="E84"/>
    </sheetView>
  </sheetViews>
  <sheetFormatPr defaultRowHeight="15" x14ac:dyDescent="0.25"/>
  <sheetData>
    <row r="1" spans="1:20" x14ac:dyDescent="0.25">
      <c r="A1" s="188" t="s">
        <v>43</v>
      </c>
      <c r="B1" s="190"/>
      <c r="D1" s="188" t="s">
        <v>44</v>
      </c>
      <c r="E1" s="190"/>
      <c r="G1" s="188" t="s">
        <v>45</v>
      </c>
      <c r="H1" s="190"/>
      <c r="J1" s="188" t="s">
        <v>46</v>
      </c>
      <c r="K1" s="190"/>
      <c r="M1" s="188" t="s">
        <v>47</v>
      </c>
      <c r="N1" s="190"/>
      <c r="P1" s="188" t="s">
        <v>48</v>
      </c>
      <c r="Q1" s="190"/>
      <c r="S1" s="188" t="s">
        <v>49</v>
      </c>
      <c r="T1" s="190"/>
    </row>
    <row r="2" spans="1:20" ht="15.75" thickBot="1" x14ac:dyDescent="0.3">
      <c r="A2" s="191"/>
      <c r="B2" s="193"/>
      <c r="D2" s="191"/>
      <c r="E2" s="193"/>
      <c r="G2" s="191"/>
      <c r="H2" s="193"/>
      <c r="J2" s="191"/>
      <c r="K2" s="193"/>
      <c r="M2" s="191"/>
      <c r="N2" s="193"/>
      <c r="P2" s="191"/>
      <c r="Q2" s="193"/>
      <c r="S2" s="191"/>
      <c r="T2" s="193"/>
    </row>
    <row r="3" spans="1:20" ht="15.75" thickBot="1" x14ac:dyDescent="0.3">
      <c r="A3" s="22">
        <v>-200</v>
      </c>
      <c r="B3" s="23">
        <v>70</v>
      </c>
      <c r="D3" s="22">
        <v>-200</v>
      </c>
      <c r="E3" s="23">
        <v>-100</v>
      </c>
      <c r="G3" s="22">
        <v>-200</v>
      </c>
      <c r="H3" s="23">
        <v>70</v>
      </c>
      <c r="J3" s="22">
        <v>-200</v>
      </c>
      <c r="K3" s="23">
        <v>-100</v>
      </c>
      <c r="M3" s="22">
        <v>-50</v>
      </c>
      <c r="N3" s="23">
        <v>50</v>
      </c>
      <c r="P3" s="22">
        <v>-50</v>
      </c>
      <c r="Q3" s="23">
        <v>50</v>
      </c>
      <c r="S3" s="22">
        <v>-50</v>
      </c>
      <c r="T3" s="23">
        <v>0</v>
      </c>
    </row>
    <row r="4" spans="1:20" ht="15.75" thickBot="1" x14ac:dyDescent="0.3">
      <c r="A4" s="24">
        <v>-200</v>
      </c>
      <c r="B4" s="25">
        <v>600</v>
      </c>
      <c r="D4" s="24">
        <v>-200</v>
      </c>
      <c r="E4" s="25">
        <v>-70</v>
      </c>
      <c r="G4" s="24">
        <v>-200</v>
      </c>
      <c r="H4" s="25">
        <v>600</v>
      </c>
      <c r="J4" s="24">
        <v>-200</v>
      </c>
      <c r="K4" s="25">
        <v>-70</v>
      </c>
      <c r="M4" s="24">
        <v>-50</v>
      </c>
      <c r="N4" s="25">
        <v>100</v>
      </c>
      <c r="P4" s="24">
        <v>-50</v>
      </c>
      <c r="Q4" s="25">
        <v>100</v>
      </c>
      <c r="S4" s="24">
        <v>-50</v>
      </c>
      <c r="T4" s="25">
        <v>50</v>
      </c>
    </row>
    <row r="5" spans="1:20" ht="15.75" thickBot="1" x14ac:dyDescent="0.3">
      <c r="A5" s="24">
        <v>-120</v>
      </c>
      <c r="B5" s="25">
        <v>30</v>
      </c>
      <c r="D5" s="24">
        <v>-200</v>
      </c>
      <c r="E5" s="25">
        <v>0</v>
      </c>
      <c r="G5" s="24">
        <v>-120</v>
      </c>
      <c r="H5" s="25">
        <v>30</v>
      </c>
      <c r="J5" s="24">
        <v>-200</v>
      </c>
      <c r="K5" s="25">
        <v>0</v>
      </c>
      <c r="M5" s="24">
        <v>-50</v>
      </c>
      <c r="N5" s="25">
        <v>120</v>
      </c>
      <c r="P5" s="24">
        <v>-50</v>
      </c>
      <c r="Q5" s="25">
        <v>150</v>
      </c>
      <c r="S5" s="24">
        <v>-50</v>
      </c>
      <c r="T5" s="25">
        <v>100</v>
      </c>
    </row>
    <row r="6" spans="1:20" ht="15.75" thickBot="1" x14ac:dyDescent="0.3">
      <c r="A6" s="24">
        <v>-70</v>
      </c>
      <c r="B6" s="25">
        <v>180</v>
      </c>
      <c r="D6" s="24">
        <v>-200</v>
      </c>
      <c r="E6" s="25">
        <v>40</v>
      </c>
      <c r="G6" s="24">
        <v>-70</v>
      </c>
      <c r="H6" s="25">
        <v>180</v>
      </c>
      <c r="J6" s="24">
        <v>-200</v>
      </c>
      <c r="K6" s="25">
        <v>40</v>
      </c>
      <c r="M6" s="24">
        <v>-50</v>
      </c>
      <c r="N6" s="25">
        <v>200</v>
      </c>
      <c r="P6" s="24">
        <v>0</v>
      </c>
      <c r="Q6" s="25">
        <v>100</v>
      </c>
      <c r="S6" s="24">
        <v>-50</v>
      </c>
      <c r="T6" s="25">
        <v>150</v>
      </c>
    </row>
    <row r="7" spans="1:20" ht="15.75" thickBot="1" x14ac:dyDescent="0.3">
      <c r="A7" s="24">
        <v>-50</v>
      </c>
      <c r="B7" s="25">
        <v>120</v>
      </c>
      <c r="D7" s="24">
        <v>-200</v>
      </c>
      <c r="E7" s="25">
        <v>50</v>
      </c>
      <c r="G7" s="24">
        <v>-50</v>
      </c>
      <c r="H7" s="25">
        <v>100</v>
      </c>
      <c r="J7" s="24">
        <v>-200</v>
      </c>
      <c r="K7" s="25">
        <v>50</v>
      </c>
      <c r="M7" s="24">
        <v>0</v>
      </c>
      <c r="N7" s="25">
        <v>100</v>
      </c>
      <c r="P7" s="24">
        <v>0</v>
      </c>
      <c r="Q7" s="25">
        <v>150</v>
      </c>
      <c r="S7" s="24">
        <v>-50</v>
      </c>
      <c r="T7" s="25">
        <v>180</v>
      </c>
    </row>
    <row r="8" spans="1:20" ht="15.75" thickBot="1" x14ac:dyDescent="0.3">
      <c r="A8" s="24">
        <v>-50</v>
      </c>
      <c r="B8" s="25">
        <v>150</v>
      </c>
      <c r="D8" s="24">
        <v>-200</v>
      </c>
      <c r="E8" s="25">
        <v>70</v>
      </c>
      <c r="G8" s="24">
        <v>-50</v>
      </c>
      <c r="H8" s="25">
        <v>150</v>
      </c>
      <c r="J8" s="24">
        <v>-200</v>
      </c>
      <c r="K8" s="25">
        <v>70</v>
      </c>
      <c r="M8" s="24">
        <v>0</v>
      </c>
      <c r="N8" s="25">
        <v>120</v>
      </c>
      <c r="P8" s="28">
        <v>0</v>
      </c>
      <c r="Q8" s="29">
        <v>180</v>
      </c>
      <c r="S8" s="24">
        <v>-25</v>
      </c>
      <c r="T8" s="25">
        <v>25</v>
      </c>
    </row>
    <row r="9" spans="1:20" ht="15.75" thickBot="1" x14ac:dyDescent="0.3">
      <c r="A9" s="24">
        <v>-50</v>
      </c>
      <c r="B9" s="25">
        <v>250</v>
      </c>
      <c r="D9" s="24">
        <v>-200</v>
      </c>
      <c r="E9" s="25">
        <v>100</v>
      </c>
      <c r="G9" s="24">
        <v>-50</v>
      </c>
      <c r="H9" s="25">
        <v>250</v>
      </c>
      <c r="J9" s="24">
        <v>-200</v>
      </c>
      <c r="K9" s="25">
        <v>100</v>
      </c>
      <c r="M9" s="24">
        <v>0</v>
      </c>
      <c r="N9" s="25">
        <v>150</v>
      </c>
      <c r="P9" s="27"/>
      <c r="Q9" s="27"/>
      <c r="S9" s="24">
        <v>0</v>
      </c>
      <c r="T9" s="25">
        <v>50</v>
      </c>
    </row>
    <row r="10" spans="1:20" ht="15.75" thickBot="1" x14ac:dyDescent="0.3">
      <c r="A10" s="24">
        <v>-50</v>
      </c>
      <c r="B10" s="25">
        <v>400</v>
      </c>
      <c r="D10" s="24">
        <v>-200</v>
      </c>
      <c r="E10" s="25">
        <v>150</v>
      </c>
      <c r="G10" s="24">
        <v>-50</v>
      </c>
      <c r="H10" s="25">
        <v>400</v>
      </c>
      <c r="J10" s="24">
        <v>-200</v>
      </c>
      <c r="K10" s="25">
        <v>150</v>
      </c>
      <c r="M10" s="28">
        <v>0</v>
      </c>
      <c r="N10" s="29">
        <v>180</v>
      </c>
      <c r="P10" s="27"/>
      <c r="Q10" s="27"/>
      <c r="S10" s="24">
        <v>0</v>
      </c>
      <c r="T10" s="25">
        <v>100</v>
      </c>
    </row>
    <row r="11" spans="1:20" ht="15.75" thickBot="1" x14ac:dyDescent="0.3">
      <c r="A11" s="24">
        <v>-50</v>
      </c>
      <c r="B11" s="25">
        <v>600</v>
      </c>
      <c r="D11" s="24">
        <v>-150</v>
      </c>
      <c r="E11" s="25">
        <v>0</v>
      </c>
      <c r="G11" s="24">
        <v>-50</v>
      </c>
      <c r="H11" s="25">
        <v>600</v>
      </c>
      <c r="J11" s="24">
        <v>-150</v>
      </c>
      <c r="K11" s="25">
        <v>0</v>
      </c>
      <c r="M11" s="27"/>
      <c r="N11" s="27"/>
      <c r="P11" s="27"/>
      <c r="Q11" s="27"/>
      <c r="S11" s="24">
        <v>0</v>
      </c>
      <c r="T11" s="25">
        <v>150</v>
      </c>
    </row>
    <row r="12" spans="1:20" ht="15.75" thickBot="1" x14ac:dyDescent="0.3">
      <c r="A12" s="24">
        <v>-10</v>
      </c>
      <c r="B12" s="25">
        <v>100</v>
      </c>
      <c r="D12" s="24">
        <v>-120</v>
      </c>
      <c r="E12" s="25">
        <v>30</v>
      </c>
      <c r="G12" s="24">
        <v>-10</v>
      </c>
      <c r="H12" s="25">
        <v>100</v>
      </c>
      <c r="J12" s="24">
        <v>-120</v>
      </c>
      <c r="K12" s="25">
        <v>30</v>
      </c>
      <c r="M12" s="27"/>
      <c r="N12" s="27"/>
      <c r="P12" s="27"/>
      <c r="Q12" s="27"/>
      <c r="S12" s="24">
        <v>0</v>
      </c>
      <c r="T12" s="25">
        <v>180</v>
      </c>
    </row>
    <row r="13" spans="1:20" ht="15.75" thickBot="1" x14ac:dyDescent="0.3">
      <c r="A13" s="24">
        <v>0</v>
      </c>
      <c r="B13" s="25">
        <v>100</v>
      </c>
      <c r="D13" s="24">
        <v>-100</v>
      </c>
      <c r="E13" s="25">
        <v>50</v>
      </c>
      <c r="G13" s="24">
        <v>0</v>
      </c>
      <c r="H13" s="25">
        <v>100</v>
      </c>
      <c r="J13" s="24">
        <v>-100</v>
      </c>
      <c r="K13" s="25">
        <v>50</v>
      </c>
      <c r="M13" s="27"/>
      <c r="N13" s="27"/>
      <c r="P13" s="27"/>
      <c r="Q13" s="27"/>
      <c r="S13" s="28">
        <v>50</v>
      </c>
      <c r="T13" s="29">
        <v>100</v>
      </c>
    </row>
    <row r="14" spans="1:20" ht="15.75" thickBot="1" x14ac:dyDescent="0.3">
      <c r="A14" s="24">
        <v>0</v>
      </c>
      <c r="B14" s="25">
        <v>120</v>
      </c>
      <c r="D14" s="24">
        <v>-100</v>
      </c>
      <c r="E14" s="25">
        <v>200</v>
      </c>
      <c r="G14" s="24">
        <v>0</v>
      </c>
      <c r="H14" s="25">
        <v>120</v>
      </c>
      <c r="J14" s="22">
        <v>-90</v>
      </c>
      <c r="K14" s="23">
        <v>50</v>
      </c>
      <c r="M14" s="27"/>
      <c r="N14" s="27"/>
      <c r="P14" s="27"/>
      <c r="Q14" s="27"/>
      <c r="S14" s="27"/>
      <c r="T14" s="27"/>
    </row>
    <row r="15" spans="1:20" ht="15.75" thickBot="1" x14ac:dyDescent="0.3">
      <c r="A15" s="24">
        <v>0</v>
      </c>
      <c r="B15" s="25">
        <v>150</v>
      </c>
      <c r="D15" s="24">
        <v>-90</v>
      </c>
      <c r="E15" s="25">
        <v>50</v>
      </c>
      <c r="G15" s="24">
        <v>0</v>
      </c>
      <c r="H15" s="25">
        <v>150</v>
      </c>
      <c r="J15" s="24">
        <v>-70</v>
      </c>
      <c r="K15" s="25">
        <v>180</v>
      </c>
      <c r="M15" s="27"/>
      <c r="N15" s="27"/>
      <c r="P15" s="27"/>
      <c r="Q15" s="27"/>
      <c r="S15" s="27"/>
      <c r="T15" s="27"/>
    </row>
    <row r="16" spans="1:20" ht="15.75" thickBot="1" x14ac:dyDescent="0.3">
      <c r="A16" s="24">
        <v>0</v>
      </c>
      <c r="B16" s="25">
        <v>200</v>
      </c>
      <c r="D16" s="24">
        <v>-70</v>
      </c>
      <c r="E16" s="25">
        <v>180</v>
      </c>
      <c r="G16" s="24">
        <v>0</v>
      </c>
      <c r="H16" s="25">
        <v>200</v>
      </c>
      <c r="J16" s="24">
        <v>-50</v>
      </c>
      <c r="K16" s="25">
        <v>60</v>
      </c>
      <c r="M16" s="27"/>
      <c r="N16" s="27"/>
      <c r="P16" s="27"/>
      <c r="Q16" s="27"/>
      <c r="S16" s="27"/>
      <c r="T16" s="27"/>
    </row>
    <row r="17" spans="1:20" ht="15.75" thickBot="1" x14ac:dyDescent="0.3">
      <c r="A17" s="24">
        <v>0</v>
      </c>
      <c r="B17" s="25">
        <v>300</v>
      </c>
      <c r="D17" s="22">
        <v>-50</v>
      </c>
      <c r="E17" s="23">
        <v>60</v>
      </c>
      <c r="G17" s="24">
        <v>0</v>
      </c>
      <c r="H17" s="25">
        <v>300</v>
      </c>
      <c r="J17" s="24">
        <v>-50</v>
      </c>
      <c r="K17" s="25">
        <v>100</v>
      </c>
      <c r="M17" s="27"/>
      <c r="N17" s="27"/>
      <c r="P17" s="27"/>
      <c r="Q17" s="27"/>
      <c r="S17" s="27"/>
      <c r="T17" s="27"/>
    </row>
    <row r="18" spans="1:20" ht="15.75" thickBot="1" x14ac:dyDescent="0.3">
      <c r="A18" s="24">
        <v>0</v>
      </c>
      <c r="B18" s="25">
        <v>400</v>
      </c>
      <c r="D18" s="24">
        <v>-50</v>
      </c>
      <c r="E18" s="25">
        <v>100</v>
      </c>
      <c r="G18" s="24">
        <v>0</v>
      </c>
      <c r="H18" s="25">
        <v>400</v>
      </c>
      <c r="J18" s="24">
        <v>-50</v>
      </c>
      <c r="K18" s="25">
        <v>150</v>
      </c>
      <c r="M18" s="27"/>
      <c r="N18" s="27"/>
      <c r="P18" s="27"/>
      <c r="Q18" s="27"/>
      <c r="S18" s="27"/>
      <c r="T18" s="27"/>
    </row>
    <row r="19" spans="1:20" ht="15.75" thickBot="1" x14ac:dyDescent="0.3">
      <c r="A19" s="24">
        <v>0</v>
      </c>
      <c r="B19" s="25">
        <v>500</v>
      </c>
      <c r="D19" s="24">
        <v>-50</v>
      </c>
      <c r="E19" s="25">
        <v>150</v>
      </c>
      <c r="G19" s="24">
        <v>0</v>
      </c>
      <c r="H19" s="25">
        <v>500</v>
      </c>
      <c r="J19" s="24">
        <v>-50</v>
      </c>
      <c r="K19" s="25">
        <v>200</v>
      </c>
      <c r="M19" s="27"/>
      <c r="N19" s="27"/>
      <c r="P19" s="27"/>
      <c r="Q19" s="27"/>
      <c r="S19" s="27"/>
      <c r="T19" s="27"/>
    </row>
    <row r="20" spans="1:20" ht="15.75" thickBot="1" x14ac:dyDescent="0.3">
      <c r="A20" s="28">
        <v>200</v>
      </c>
      <c r="B20" s="29">
        <v>500</v>
      </c>
      <c r="D20" s="24">
        <v>-50</v>
      </c>
      <c r="E20" s="25">
        <v>200</v>
      </c>
      <c r="G20" s="28">
        <v>200</v>
      </c>
      <c r="H20" s="29">
        <v>500</v>
      </c>
      <c r="J20" s="24">
        <v>-50</v>
      </c>
      <c r="K20" s="25">
        <v>250</v>
      </c>
      <c r="M20" s="27"/>
      <c r="N20" s="27"/>
      <c r="P20" s="27"/>
      <c r="Q20" s="27"/>
      <c r="S20" s="27"/>
      <c r="T20" s="27"/>
    </row>
    <row r="21" spans="1:20" ht="15.75" thickBot="1" x14ac:dyDescent="0.3">
      <c r="A21" s="27"/>
      <c r="B21" s="27"/>
      <c r="D21" s="24">
        <v>-50</v>
      </c>
      <c r="E21" s="25">
        <v>250</v>
      </c>
      <c r="G21" s="27"/>
      <c r="H21" s="27"/>
      <c r="J21" s="24">
        <v>-50</v>
      </c>
      <c r="K21" s="25">
        <v>400</v>
      </c>
      <c r="M21" s="27"/>
      <c r="N21" s="27"/>
      <c r="P21" s="27"/>
      <c r="Q21" s="27"/>
      <c r="S21" s="27"/>
      <c r="T21" s="27"/>
    </row>
    <row r="22" spans="1:20" ht="15.75" thickBot="1" x14ac:dyDescent="0.3">
      <c r="A22" s="27"/>
      <c r="B22" s="27"/>
      <c r="D22" s="24">
        <v>-50</v>
      </c>
      <c r="E22" s="25">
        <v>400</v>
      </c>
      <c r="G22" s="27"/>
      <c r="H22" s="27"/>
      <c r="J22" s="24">
        <v>-50</v>
      </c>
      <c r="K22" s="25">
        <v>500</v>
      </c>
      <c r="M22" s="27"/>
      <c r="N22" s="27"/>
      <c r="P22" s="27"/>
      <c r="Q22" s="27"/>
      <c r="S22" s="27"/>
      <c r="T22" s="27"/>
    </row>
    <row r="23" spans="1:20" ht="15.75" thickBot="1" x14ac:dyDescent="0.3">
      <c r="A23" s="27"/>
      <c r="B23" s="27"/>
      <c r="D23" s="24">
        <v>-50</v>
      </c>
      <c r="E23" s="25">
        <v>500</v>
      </c>
      <c r="G23" s="27"/>
      <c r="H23" s="27"/>
      <c r="J23" s="24">
        <v>-30</v>
      </c>
      <c r="K23" s="25">
        <v>20</v>
      </c>
      <c r="M23" s="27"/>
      <c r="N23" s="27"/>
      <c r="P23" s="27"/>
      <c r="Q23" s="27"/>
      <c r="S23" s="27"/>
      <c r="T23" s="27"/>
    </row>
    <row r="24" spans="1:20" ht="15.75" thickBot="1" x14ac:dyDescent="0.3">
      <c r="A24" s="27"/>
      <c r="B24" s="27"/>
      <c r="D24" s="24">
        <v>-30</v>
      </c>
      <c r="E24" s="25">
        <v>20</v>
      </c>
      <c r="G24" s="27"/>
      <c r="H24" s="27"/>
      <c r="J24" s="24">
        <v>-25</v>
      </c>
      <c r="K24" s="25">
        <v>25</v>
      </c>
      <c r="M24" s="27"/>
      <c r="N24" s="27"/>
      <c r="P24" s="27"/>
      <c r="Q24" s="27"/>
      <c r="S24" s="27"/>
      <c r="T24" s="27"/>
    </row>
    <row r="25" spans="1:20" ht="15.75" thickBot="1" x14ac:dyDescent="0.3">
      <c r="A25" s="27"/>
      <c r="B25" s="27"/>
      <c r="D25" s="24">
        <v>-25</v>
      </c>
      <c r="E25" s="25">
        <v>25</v>
      </c>
      <c r="G25" s="27"/>
      <c r="H25" s="27"/>
      <c r="J25" s="24">
        <v>-20</v>
      </c>
      <c r="K25" s="25">
        <v>30</v>
      </c>
      <c r="M25" s="27"/>
      <c r="N25" s="27"/>
      <c r="P25" s="27"/>
      <c r="Q25" s="27"/>
      <c r="S25" s="27"/>
      <c r="T25" s="27"/>
    </row>
    <row r="26" spans="1:20" ht="15.75" thickBot="1" x14ac:dyDescent="0.3">
      <c r="A26" s="27"/>
      <c r="B26" s="27"/>
      <c r="D26" s="24">
        <v>-20</v>
      </c>
      <c r="E26" s="25">
        <v>30</v>
      </c>
      <c r="G26" s="27"/>
      <c r="H26" s="27"/>
      <c r="J26" s="24">
        <v>-20</v>
      </c>
      <c r="K26" s="25">
        <v>50</v>
      </c>
      <c r="M26" s="27"/>
      <c r="N26" s="27"/>
      <c r="P26" s="27"/>
      <c r="Q26" s="27"/>
      <c r="S26" s="27"/>
      <c r="T26" s="27"/>
    </row>
    <row r="27" spans="1:20" ht="15.75" thickBot="1" x14ac:dyDescent="0.3">
      <c r="A27" s="27"/>
      <c r="B27" s="27"/>
      <c r="D27" s="24">
        <v>-20</v>
      </c>
      <c r="E27" s="25">
        <v>50</v>
      </c>
      <c r="G27" s="27"/>
      <c r="H27" s="27"/>
      <c r="J27" s="24">
        <v>0</v>
      </c>
      <c r="K27" s="25">
        <v>50</v>
      </c>
      <c r="M27" s="27"/>
      <c r="N27" s="27"/>
      <c r="P27" s="27"/>
      <c r="Q27" s="27"/>
      <c r="S27" s="27"/>
      <c r="T27" s="27"/>
    </row>
    <row r="28" spans="1:20" ht="15.75" thickBot="1" x14ac:dyDescent="0.3">
      <c r="A28" s="27"/>
      <c r="B28" s="27"/>
      <c r="D28" s="24">
        <v>0</v>
      </c>
      <c r="E28" s="25">
        <v>50</v>
      </c>
      <c r="G28" s="27"/>
      <c r="H28" s="27"/>
      <c r="J28" s="24">
        <v>0</v>
      </c>
      <c r="K28" s="25">
        <v>100</v>
      </c>
      <c r="M28" s="27"/>
      <c r="N28" s="27"/>
      <c r="P28" s="27"/>
      <c r="Q28" s="27"/>
      <c r="S28" s="27"/>
      <c r="T28" s="27"/>
    </row>
    <row r="29" spans="1:20" ht="15.75" thickBot="1" x14ac:dyDescent="0.3">
      <c r="A29" s="27"/>
      <c r="B29" s="27"/>
      <c r="D29" s="24">
        <v>0</v>
      </c>
      <c r="E29" s="25">
        <v>100</v>
      </c>
      <c r="G29" s="27"/>
      <c r="H29" s="27"/>
      <c r="J29" s="24">
        <v>0</v>
      </c>
      <c r="K29" s="25">
        <v>150</v>
      </c>
      <c r="M29" s="27"/>
      <c r="N29" s="27"/>
      <c r="P29" s="27"/>
      <c r="Q29" s="27"/>
      <c r="S29" s="27"/>
      <c r="T29" s="27"/>
    </row>
    <row r="30" spans="1:20" ht="15.75" thickBot="1" x14ac:dyDescent="0.3">
      <c r="A30" s="27"/>
      <c r="B30" s="27"/>
      <c r="D30" s="24">
        <v>0</v>
      </c>
      <c r="E30" s="25">
        <v>150</v>
      </c>
      <c r="G30" s="27"/>
      <c r="H30" s="27"/>
      <c r="J30" s="24">
        <v>0</v>
      </c>
      <c r="K30" s="25">
        <v>200</v>
      </c>
      <c r="M30" s="27"/>
      <c r="N30" s="27"/>
      <c r="P30" s="27"/>
      <c r="Q30" s="27"/>
      <c r="S30" s="27"/>
      <c r="T30" s="27"/>
    </row>
    <row r="31" spans="1:20" ht="15.75" thickBot="1" x14ac:dyDescent="0.3">
      <c r="A31" s="27"/>
      <c r="B31" s="27"/>
      <c r="D31" s="24">
        <v>0</v>
      </c>
      <c r="E31" s="25">
        <v>200</v>
      </c>
      <c r="G31" s="27"/>
      <c r="H31" s="27"/>
      <c r="J31" s="24">
        <v>0</v>
      </c>
      <c r="K31" s="25">
        <v>250</v>
      </c>
      <c r="M31" s="27"/>
      <c r="N31" s="27"/>
      <c r="P31" s="27"/>
      <c r="Q31" s="27"/>
      <c r="S31" s="27"/>
      <c r="T31" s="27"/>
    </row>
    <row r="32" spans="1:20" ht="15.75" thickBot="1" x14ac:dyDescent="0.3">
      <c r="A32" s="27"/>
      <c r="B32" s="27"/>
      <c r="D32" s="24">
        <v>0</v>
      </c>
      <c r="E32" s="25">
        <v>300</v>
      </c>
      <c r="G32" s="27"/>
      <c r="H32" s="27"/>
      <c r="J32" s="24">
        <v>0</v>
      </c>
      <c r="K32" s="25">
        <v>300</v>
      </c>
      <c r="M32" s="27"/>
      <c r="N32" s="27"/>
      <c r="P32" s="27"/>
      <c r="Q32" s="27"/>
      <c r="S32" s="27"/>
      <c r="T32" s="27"/>
    </row>
    <row r="33" spans="1:20" ht="15.75" thickBot="1" x14ac:dyDescent="0.3">
      <c r="A33" s="27"/>
      <c r="B33" s="27"/>
      <c r="D33" s="24">
        <v>0</v>
      </c>
      <c r="E33" s="25">
        <v>400</v>
      </c>
      <c r="G33" s="27"/>
      <c r="H33" s="27"/>
      <c r="J33" s="24">
        <v>0</v>
      </c>
      <c r="K33" s="25">
        <v>400</v>
      </c>
      <c r="M33" s="27"/>
      <c r="N33" s="27"/>
      <c r="P33" s="27"/>
      <c r="Q33" s="27"/>
      <c r="S33" s="27"/>
      <c r="T33" s="27"/>
    </row>
    <row r="34" spans="1:20" ht="15.75" thickBot="1" x14ac:dyDescent="0.3">
      <c r="A34" s="27"/>
      <c r="B34" s="27"/>
      <c r="D34" s="24">
        <v>0</v>
      </c>
      <c r="E34" s="25">
        <v>500</v>
      </c>
      <c r="G34" s="27"/>
      <c r="H34" s="27"/>
      <c r="J34" s="24">
        <v>0</v>
      </c>
      <c r="K34" s="25">
        <v>500</v>
      </c>
      <c r="M34" s="27"/>
      <c r="N34" s="27"/>
      <c r="P34" s="27"/>
      <c r="Q34" s="27"/>
      <c r="S34" s="27"/>
      <c r="T34" s="27"/>
    </row>
    <row r="35" spans="1:20" ht="15.75" thickBot="1" x14ac:dyDescent="0.3">
      <c r="A35" s="27"/>
      <c r="B35" s="27"/>
      <c r="D35" s="24">
        <v>50</v>
      </c>
      <c r="E35" s="25">
        <v>200</v>
      </c>
      <c r="G35" s="27"/>
      <c r="H35" s="27"/>
      <c r="J35" s="24">
        <v>50</v>
      </c>
      <c r="K35" s="25">
        <v>200</v>
      </c>
      <c r="M35" s="27"/>
      <c r="N35" s="27"/>
      <c r="P35" s="27"/>
      <c r="Q35" s="27"/>
      <c r="S35" s="27"/>
      <c r="T35" s="27"/>
    </row>
    <row r="36" spans="1:20" ht="15.75" thickBot="1" x14ac:dyDescent="0.3">
      <c r="A36" s="27"/>
      <c r="B36" s="27"/>
      <c r="D36" s="24">
        <v>100</v>
      </c>
      <c r="E36" s="25">
        <v>200</v>
      </c>
      <c r="G36" s="27"/>
      <c r="H36" s="27"/>
      <c r="J36" s="24">
        <v>100</v>
      </c>
      <c r="K36" s="25">
        <v>200</v>
      </c>
      <c r="M36" s="27"/>
      <c r="N36" s="27"/>
      <c r="P36" s="27"/>
      <c r="Q36" s="27"/>
      <c r="S36" s="27"/>
      <c r="T36" s="27"/>
    </row>
    <row r="37" spans="1:20" ht="15.75" thickBot="1" x14ac:dyDescent="0.3">
      <c r="A37" s="27"/>
      <c r="B37" s="27"/>
      <c r="D37" s="24">
        <v>100</v>
      </c>
      <c r="E37" s="25">
        <v>300</v>
      </c>
      <c r="G37" s="27"/>
      <c r="H37" s="27"/>
      <c r="J37" s="24">
        <v>100</v>
      </c>
      <c r="K37" s="25">
        <v>300</v>
      </c>
      <c r="M37" s="27"/>
      <c r="N37" s="27"/>
      <c r="P37" s="27"/>
      <c r="Q37" s="27"/>
      <c r="S37" s="27"/>
      <c r="T37" s="27"/>
    </row>
    <row r="38" spans="1:20" ht="15.75" thickBot="1" x14ac:dyDescent="0.3">
      <c r="A38" s="27"/>
      <c r="B38" s="27"/>
      <c r="D38" s="24">
        <v>200</v>
      </c>
      <c r="E38" s="25">
        <v>300</v>
      </c>
      <c r="G38" s="27"/>
      <c r="H38" s="27"/>
      <c r="J38" s="24">
        <v>200</v>
      </c>
      <c r="K38" s="25">
        <v>300</v>
      </c>
      <c r="M38" s="27"/>
      <c r="N38" s="27"/>
      <c r="P38" s="27"/>
      <c r="Q38" s="27"/>
      <c r="S38" s="27"/>
      <c r="T38" s="27"/>
    </row>
    <row r="39" spans="1:20" ht="15.75" thickBot="1" x14ac:dyDescent="0.3">
      <c r="A39" s="27"/>
      <c r="B39" s="27"/>
      <c r="D39" s="24">
        <v>200</v>
      </c>
      <c r="E39" s="25">
        <v>500</v>
      </c>
      <c r="G39" s="27"/>
      <c r="H39" s="27"/>
      <c r="J39" s="24">
        <v>200</v>
      </c>
      <c r="K39" s="25">
        <v>500</v>
      </c>
      <c r="M39" s="27"/>
      <c r="N39" s="27"/>
      <c r="P39" s="27"/>
      <c r="Q39" s="27"/>
      <c r="S39" s="27"/>
      <c r="T39" s="27"/>
    </row>
    <row r="40" spans="1:20" ht="15.75" thickBot="1" x14ac:dyDescent="0.3"/>
    <row r="41" spans="1:20" x14ac:dyDescent="0.25">
      <c r="A41" s="199" t="str">
        <f>CONCATENATE(A3,"…",B3)</f>
        <v>-200…70</v>
      </c>
      <c r="B41" s="200"/>
      <c r="D41" s="199" t="str">
        <f>CONCATENATE(D3,"…",E3)</f>
        <v>-200…-100</v>
      </c>
      <c r="E41" s="200"/>
      <c r="G41" s="199" t="str">
        <f>CONCATENATE(G3,"…",H3)</f>
        <v>-200…70</v>
      </c>
      <c r="H41" s="200"/>
      <c r="J41" s="199" t="str">
        <f>CONCATENATE(J3,"…",K3)</f>
        <v>-200…-100</v>
      </c>
      <c r="K41" s="200"/>
      <c r="M41" s="199" t="str">
        <f>CONCATENATE(M3,"…",N3)</f>
        <v>-50…50</v>
      </c>
      <c r="N41" s="200"/>
      <c r="P41" s="199" t="str">
        <f>CONCATENATE(P3,"…",Q3)</f>
        <v>-50…50</v>
      </c>
      <c r="Q41" s="200"/>
      <c r="S41" s="199" t="str">
        <f>CONCATENATE(S3,"…",T3)</f>
        <v>-50…0</v>
      </c>
      <c r="T41" s="200"/>
    </row>
    <row r="42" spans="1:20" x14ac:dyDescent="0.25">
      <c r="A42" s="197" t="str">
        <f t="shared" ref="A42:A78" si="0">CONCATENATE(A4,"…",B4)</f>
        <v>-200…600</v>
      </c>
      <c r="B42" s="198"/>
      <c r="D42" s="197" t="str">
        <f t="shared" ref="D42:D78" si="1">CONCATENATE(D4,"…",E4)</f>
        <v>-200…-70</v>
      </c>
      <c r="E42" s="198"/>
      <c r="G42" s="197" t="str">
        <f t="shared" ref="G42:G78" si="2">CONCATENATE(G4,"…",H4)</f>
        <v>-200…600</v>
      </c>
      <c r="H42" s="198"/>
      <c r="J42" s="197" t="str">
        <f t="shared" ref="J42:J78" si="3">CONCATENATE(J4,"…",K4)</f>
        <v>-200…-70</v>
      </c>
      <c r="K42" s="198"/>
      <c r="M42" s="197" t="str">
        <f t="shared" ref="M42:M78" si="4">CONCATENATE(M4,"…",N4)</f>
        <v>-50…100</v>
      </c>
      <c r="N42" s="198"/>
      <c r="P42" s="197" t="str">
        <f t="shared" ref="P42:P78" si="5">CONCATENATE(P4,"…",Q4)</f>
        <v>-50…100</v>
      </c>
      <c r="Q42" s="198"/>
      <c r="S42" s="197" t="str">
        <f t="shared" ref="S42:S78" si="6">CONCATENATE(S4,"…",T4)</f>
        <v>-50…50</v>
      </c>
      <c r="T42" s="198"/>
    </row>
    <row r="43" spans="1:20" x14ac:dyDescent="0.25">
      <c r="A43" s="197" t="str">
        <f t="shared" si="0"/>
        <v>-120…30</v>
      </c>
      <c r="B43" s="198"/>
      <c r="D43" s="197" t="str">
        <f t="shared" si="1"/>
        <v>-200…0</v>
      </c>
      <c r="E43" s="198"/>
      <c r="G43" s="197" t="str">
        <f t="shared" si="2"/>
        <v>-120…30</v>
      </c>
      <c r="H43" s="198"/>
      <c r="J43" s="197" t="str">
        <f t="shared" si="3"/>
        <v>-200…0</v>
      </c>
      <c r="K43" s="198"/>
      <c r="M43" s="197" t="str">
        <f t="shared" si="4"/>
        <v>-50…120</v>
      </c>
      <c r="N43" s="198"/>
      <c r="P43" s="197" t="str">
        <f t="shared" si="5"/>
        <v>-50…150</v>
      </c>
      <c r="Q43" s="198"/>
      <c r="S43" s="197" t="str">
        <f t="shared" si="6"/>
        <v>-50…100</v>
      </c>
      <c r="T43" s="198"/>
    </row>
    <row r="44" spans="1:20" x14ac:dyDescent="0.25">
      <c r="A44" s="197" t="str">
        <f t="shared" si="0"/>
        <v>-70…180</v>
      </c>
      <c r="B44" s="198"/>
      <c r="D44" s="197" t="str">
        <f t="shared" si="1"/>
        <v>-200…40</v>
      </c>
      <c r="E44" s="198"/>
      <c r="G44" s="197" t="str">
        <f t="shared" si="2"/>
        <v>-70…180</v>
      </c>
      <c r="H44" s="198"/>
      <c r="J44" s="197" t="str">
        <f t="shared" si="3"/>
        <v>-200…40</v>
      </c>
      <c r="K44" s="198"/>
      <c r="M44" s="197" t="str">
        <f t="shared" si="4"/>
        <v>-50…200</v>
      </c>
      <c r="N44" s="198"/>
      <c r="P44" s="197" t="str">
        <f t="shared" si="5"/>
        <v>0…100</v>
      </c>
      <c r="Q44" s="198"/>
      <c r="S44" s="197" t="str">
        <f t="shared" si="6"/>
        <v>-50…150</v>
      </c>
      <c r="T44" s="198"/>
    </row>
    <row r="45" spans="1:20" x14ac:dyDescent="0.25">
      <c r="A45" s="197" t="str">
        <f t="shared" si="0"/>
        <v>-50…120</v>
      </c>
      <c r="B45" s="198"/>
      <c r="D45" s="197" t="str">
        <f t="shared" si="1"/>
        <v>-200…50</v>
      </c>
      <c r="E45" s="198"/>
      <c r="G45" s="197" t="str">
        <f t="shared" si="2"/>
        <v>-50…100</v>
      </c>
      <c r="H45" s="198"/>
      <c r="J45" s="197" t="str">
        <f t="shared" si="3"/>
        <v>-200…50</v>
      </c>
      <c r="K45" s="198"/>
      <c r="M45" s="197" t="str">
        <f t="shared" si="4"/>
        <v>0…100</v>
      </c>
      <c r="N45" s="198"/>
      <c r="P45" s="197" t="str">
        <f t="shared" si="5"/>
        <v>0…150</v>
      </c>
      <c r="Q45" s="198"/>
      <c r="S45" s="197" t="str">
        <f t="shared" si="6"/>
        <v>-50…180</v>
      </c>
      <c r="T45" s="198"/>
    </row>
    <row r="46" spans="1:20" x14ac:dyDescent="0.25">
      <c r="A46" s="197" t="str">
        <f t="shared" si="0"/>
        <v>-50…150</v>
      </c>
      <c r="B46" s="198"/>
      <c r="D46" s="197" t="str">
        <f t="shared" si="1"/>
        <v>-200…70</v>
      </c>
      <c r="E46" s="198"/>
      <c r="G46" s="197" t="str">
        <f t="shared" si="2"/>
        <v>-50…150</v>
      </c>
      <c r="H46" s="198"/>
      <c r="J46" s="197" t="str">
        <f t="shared" si="3"/>
        <v>-200…70</v>
      </c>
      <c r="K46" s="198"/>
      <c r="M46" s="197" t="str">
        <f t="shared" si="4"/>
        <v>0…120</v>
      </c>
      <c r="N46" s="198"/>
      <c r="P46" s="197" t="str">
        <f t="shared" si="5"/>
        <v>0…180</v>
      </c>
      <c r="Q46" s="198"/>
      <c r="S46" s="197" t="str">
        <f t="shared" si="6"/>
        <v>-25…25</v>
      </c>
      <c r="T46" s="198"/>
    </row>
    <row r="47" spans="1:20" x14ac:dyDescent="0.25">
      <c r="A47" s="197" t="str">
        <f t="shared" si="0"/>
        <v>-50…250</v>
      </c>
      <c r="B47" s="198"/>
      <c r="D47" s="197" t="str">
        <f t="shared" si="1"/>
        <v>-200…100</v>
      </c>
      <c r="E47" s="198"/>
      <c r="G47" s="197" t="str">
        <f t="shared" si="2"/>
        <v>-50…250</v>
      </c>
      <c r="H47" s="198"/>
      <c r="J47" s="197" t="str">
        <f t="shared" si="3"/>
        <v>-200…100</v>
      </c>
      <c r="K47" s="198"/>
      <c r="M47" s="197" t="str">
        <f t="shared" si="4"/>
        <v>0…150</v>
      </c>
      <c r="N47" s="198"/>
      <c r="P47" s="197" t="str">
        <f t="shared" si="5"/>
        <v>…</v>
      </c>
      <c r="Q47" s="198"/>
      <c r="S47" s="197" t="str">
        <f t="shared" si="6"/>
        <v>0…50</v>
      </c>
      <c r="T47" s="198"/>
    </row>
    <row r="48" spans="1:20" x14ac:dyDescent="0.25">
      <c r="A48" s="197" t="str">
        <f t="shared" si="0"/>
        <v>-50…400</v>
      </c>
      <c r="B48" s="198"/>
      <c r="D48" s="197" t="str">
        <f t="shared" si="1"/>
        <v>-200…150</v>
      </c>
      <c r="E48" s="198"/>
      <c r="G48" s="197" t="str">
        <f t="shared" si="2"/>
        <v>-50…400</v>
      </c>
      <c r="H48" s="198"/>
      <c r="J48" s="197" t="str">
        <f t="shared" si="3"/>
        <v>-200…150</v>
      </c>
      <c r="K48" s="198"/>
      <c r="M48" s="197" t="str">
        <f t="shared" si="4"/>
        <v>0…180</v>
      </c>
      <c r="N48" s="198"/>
      <c r="P48" s="197" t="str">
        <f t="shared" si="5"/>
        <v>…</v>
      </c>
      <c r="Q48" s="198"/>
      <c r="S48" s="197" t="str">
        <f t="shared" si="6"/>
        <v>0…100</v>
      </c>
      <c r="T48" s="198"/>
    </row>
    <row r="49" spans="1:20" x14ac:dyDescent="0.25">
      <c r="A49" s="197" t="str">
        <f t="shared" si="0"/>
        <v>-50…600</v>
      </c>
      <c r="B49" s="198"/>
      <c r="D49" s="197" t="str">
        <f t="shared" si="1"/>
        <v>-150…0</v>
      </c>
      <c r="E49" s="198"/>
      <c r="G49" s="197" t="str">
        <f t="shared" si="2"/>
        <v>-50…600</v>
      </c>
      <c r="H49" s="198"/>
      <c r="J49" s="197" t="str">
        <f t="shared" si="3"/>
        <v>-150…0</v>
      </c>
      <c r="K49" s="198"/>
      <c r="M49" s="197" t="str">
        <f t="shared" si="4"/>
        <v>…</v>
      </c>
      <c r="N49" s="198"/>
      <c r="P49" s="197" t="str">
        <f t="shared" si="5"/>
        <v>…</v>
      </c>
      <c r="Q49" s="198"/>
      <c r="S49" s="197" t="str">
        <f t="shared" si="6"/>
        <v>0…150</v>
      </c>
      <c r="T49" s="198"/>
    </row>
    <row r="50" spans="1:20" x14ac:dyDescent="0.25">
      <c r="A50" s="197" t="str">
        <f t="shared" si="0"/>
        <v>-10…100</v>
      </c>
      <c r="B50" s="198"/>
      <c r="D50" s="197" t="str">
        <f t="shared" si="1"/>
        <v>-120…30</v>
      </c>
      <c r="E50" s="198"/>
      <c r="G50" s="197" t="str">
        <f t="shared" si="2"/>
        <v>-10…100</v>
      </c>
      <c r="H50" s="198"/>
      <c r="J50" s="197" t="str">
        <f t="shared" si="3"/>
        <v>-120…30</v>
      </c>
      <c r="K50" s="198"/>
      <c r="M50" s="197" t="str">
        <f t="shared" si="4"/>
        <v>…</v>
      </c>
      <c r="N50" s="198"/>
      <c r="P50" s="197" t="str">
        <f t="shared" si="5"/>
        <v>…</v>
      </c>
      <c r="Q50" s="198"/>
      <c r="S50" s="197" t="str">
        <f t="shared" si="6"/>
        <v>0…180</v>
      </c>
      <c r="T50" s="198"/>
    </row>
    <row r="51" spans="1:20" x14ac:dyDescent="0.25">
      <c r="A51" s="197" t="str">
        <f t="shared" si="0"/>
        <v>0…100</v>
      </c>
      <c r="B51" s="198"/>
      <c r="D51" s="197" t="str">
        <f t="shared" si="1"/>
        <v>-100…50</v>
      </c>
      <c r="E51" s="198"/>
      <c r="G51" s="197" t="str">
        <f t="shared" si="2"/>
        <v>0…100</v>
      </c>
      <c r="H51" s="198"/>
      <c r="J51" s="197" t="str">
        <f t="shared" si="3"/>
        <v>-100…50</v>
      </c>
      <c r="K51" s="198"/>
      <c r="M51" s="197" t="str">
        <f t="shared" si="4"/>
        <v>…</v>
      </c>
      <c r="N51" s="198"/>
      <c r="P51" s="197" t="str">
        <f t="shared" si="5"/>
        <v>…</v>
      </c>
      <c r="Q51" s="198"/>
      <c r="S51" s="197" t="str">
        <f t="shared" si="6"/>
        <v>50…100</v>
      </c>
      <c r="T51" s="198"/>
    </row>
    <row r="52" spans="1:20" x14ac:dyDescent="0.25">
      <c r="A52" s="197" t="str">
        <f t="shared" si="0"/>
        <v>0…120</v>
      </c>
      <c r="B52" s="198"/>
      <c r="D52" s="197" t="str">
        <f t="shared" si="1"/>
        <v>-100…200</v>
      </c>
      <c r="E52" s="198"/>
      <c r="G52" s="197" t="str">
        <f t="shared" si="2"/>
        <v>0…120</v>
      </c>
      <c r="H52" s="198"/>
      <c r="J52" s="197" t="str">
        <f t="shared" si="3"/>
        <v>-90…50</v>
      </c>
      <c r="K52" s="198"/>
      <c r="M52" s="197" t="str">
        <f t="shared" si="4"/>
        <v>…</v>
      </c>
      <c r="N52" s="198"/>
      <c r="P52" s="197" t="str">
        <f t="shared" si="5"/>
        <v>…</v>
      </c>
      <c r="Q52" s="198"/>
      <c r="S52" s="197" t="str">
        <f t="shared" si="6"/>
        <v>…</v>
      </c>
      <c r="T52" s="198"/>
    </row>
    <row r="53" spans="1:20" x14ac:dyDescent="0.25">
      <c r="A53" s="197" t="str">
        <f t="shared" si="0"/>
        <v>0…150</v>
      </c>
      <c r="B53" s="198"/>
      <c r="D53" s="197" t="str">
        <f t="shared" si="1"/>
        <v>-90…50</v>
      </c>
      <c r="E53" s="198"/>
      <c r="G53" s="197" t="str">
        <f t="shared" si="2"/>
        <v>0…150</v>
      </c>
      <c r="H53" s="198"/>
      <c r="J53" s="197" t="str">
        <f t="shared" si="3"/>
        <v>-70…180</v>
      </c>
      <c r="K53" s="198"/>
      <c r="M53" s="197" t="str">
        <f t="shared" si="4"/>
        <v>…</v>
      </c>
      <c r="N53" s="198"/>
      <c r="P53" s="197" t="str">
        <f t="shared" si="5"/>
        <v>…</v>
      </c>
      <c r="Q53" s="198"/>
      <c r="S53" s="197" t="str">
        <f t="shared" si="6"/>
        <v>…</v>
      </c>
      <c r="T53" s="198"/>
    </row>
    <row r="54" spans="1:20" x14ac:dyDescent="0.25">
      <c r="A54" s="197" t="str">
        <f t="shared" si="0"/>
        <v>0…200</v>
      </c>
      <c r="B54" s="198"/>
      <c r="D54" s="197" t="str">
        <f t="shared" si="1"/>
        <v>-70…180</v>
      </c>
      <c r="E54" s="198"/>
      <c r="G54" s="197" t="str">
        <f t="shared" si="2"/>
        <v>0…200</v>
      </c>
      <c r="H54" s="198"/>
      <c r="J54" s="197" t="str">
        <f t="shared" si="3"/>
        <v>-50…60</v>
      </c>
      <c r="K54" s="198"/>
      <c r="M54" s="197" t="str">
        <f t="shared" si="4"/>
        <v>…</v>
      </c>
      <c r="N54" s="198"/>
      <c r="P54" s="197" t="str">
        <f t="shared" si="5"/>
        <v>…</v>
      </c>
      <c r="Q54" s="198"/>
      <c r="S54" s="197" t="str">
        <f t="shared" si="6"/>
        <v>…</v>
      </c>
      <c r="T54" s="198"/>
    </row>
    <row r="55" spans="1:20" x14ac:dyDescent="0.25">
      <c r="A55" s="197" t="str">
        <f t="shared" si="0"/>
        <v>0…300</v>
      </c>
      <c r="B55" s="198"/>
      <c r="D55" s="197" t="str">
        <f t="shared" si="1"/>
        <v>-50…60</v>
      </c>
      <c r="E55" s="198"/>
      <c r="G55" s="197" t="str">
        <f t="shared" si="2"/>
        <v>0…300</v>
      </c>
      <c r="H55" s="198"/>
      <c r="J55" s="197" t="str">
        <f t="shared" si="3"/>
        <v>-50…100</v>
      </c>
      <c r="K55" s="198"/>
      <c r="M55" s="197" t="str">
        <f t="shared" si="4"/>
        <v>…</v>
      </c>
      <c r="N55" s="198"/>
      <c r="P55" s="197" t="str">
        <f t="shared" si="5"/>
        <v>…</v>
      </c>
      <c r="Q55" s="198"/>
      <c r="S55" s="197" t="str">
        <f t="shared" si="6"/>
        <v>…</v>
      </c>
      <c r="T55" s="198"/>
    </row>
    <row r="56" spans="1:20" x14ac:dyDescent="0.25">
      <c r="A56" s="197" t="str">
        <f t="shared" si="0"/>
        <v>0…400</v>
      </c>
      <c r="B56" s="198"/>
      <c r="D56" s="197" t="str">
        <f t="shared" si="1"/>
        <v>-50…100</v>
      </c>
      <c r="E56" s="198"/>
      <c r="G56" s="197" t="str">
        <f t="shared" si="2"/>
        <v>0…400</v>
      </c>
      <c r="H56" s="198"/>
      <c r="J56" s="197" t="str">
        <f t="shared" si="3"/>
        <v>-50…150</v>
      </c>
      <c r="K56" s="198"/>
      <c r="M56" s="197" t="str">
        <f t="shared" si="4"/>
        <v>…</v>
      </c>
      <c r="N56" s="198"/>
      <c r="P56" s="197" t="str">
        <f t="shared" si="5"/>
        <v>…</v>
      </c>
      <c r="Q56" s="198"/>
      <c r="S56" s="197" t="str">
        <f t="shared" si="6"/>
        <v>…</v>
      </c>
      <c r="T56" s="198"/>
    </row>
    <row r="57" spans="1:20" x14ac:dyDescent="0.25">
      <c r="A57" s="197" t="str">
        <f t="shared" si="0"/>
        <v>0…500</v>
      </c>
      <c r="B57" s="198"/>
      <c r="D57" s="197" t="str">
        <f t="shared" si="1"/>
        <v>-50…150</v>
      </c>
      <c r="E57" s="198"/>
      <c r="G57" s="197" t="str">
        <f t="shared" si="2"/>
        <v>0…500</v>
      </c>
      <c r="H57" s="198"/>
      <c r="J57" s="197" t="str">
        <f t="shared" si="3"/>
        <v>-50…200</v>
      </c>
      <c r="K57" s="198"/>
      <c r="M57" s="197" t="str">
        <f t="shared" si="4"/>
        <v>…</v>
      </c>
      <c r="N57" s="198"/>
      <c r="P57" s="197" t="str">
        <f t="shared" si="5"/>
        <v>…</v>
      </c>
      <c r="Q57" s="198"/>
      <c r="S57" s="197" t="str">
        <f t="shared" si="6"/>
        <v>…</v>
      </c>
      <c r="T57" s="198"/>
    </row>
    <row r="58" spans="1:20" x14ac:dyDescent="0.25">
      <c r="A58" s="197" t="str">
        <f t="shared" si="0"/>
        <v>200…500</v>
      </c>
      <c r="B58" s="198"/>
      <c r="D58" s="197" t="str">
        <f t="shared" si="1"/>
        <v>-50…200</v>
      </c>
      <c r="E58" s="198"/>
      <c r="G58" s="197" t="str">
        <f t="shared" si="2"/>
        <v>200…500</v>
      </c>
      <c r="H58" s="198"/>
      <c r="J58" s="197" t="str">
        <f t="shared" si="3"/>
        <v>-50…250</v>
      </c>
      <c r="K58" s="198"/>
      <c r="M58" s="197" t="str">
        <f t="shared" si="4"/>
        <v>…</v>
      </c>
      <c r="N58" s="198"/>
      <c r="P58" s="197" t="str">
        <f t="shared" si="5"/>
        <v>…</v>
      </c>
      <c r="Q58" s="198"/>
      <c r="S58" s="197" t="str">
        <f t="shared" si="6"/>
        <v>…</v>
      </c>
      <c r="T58" s="198"/>
    </row>
    <row r="59" spans="1:20" x14ac:dyDescent="0.25">
      <c r="A59" s="197" t="str">
        <f t="shared" si="0"/>
        <v>…</v>
      </c>
      <c r="B59" s="198"/>
      <c r="D59" s="197" t="str">
        <f t="shared" si="1"/>
        <v>-50…250</v>
      </c>
      <c r="E59" s="198"/>
      <c r="G59" s="197" t="str">
        <f t="shared" si="2"/>
        <v>…</v>
      </c>
      <c r="H59" s="198"/>
      <c r="J59" s="197" t="str">
        <f t="shared" si="3"/>
        <v>-50…400</v>
      </c>
      <c r="K59" s="198"/>
      <c r="M59" s="197" t="str">
        <f t="shared" si="4"/>
        <v>…</v>
      </c>
      <c r="N59" s="198"/>
      <c r="P59" s="197" t="str">
        <f t="shared" si="5"/>
        <v>…</v>
      </c>
      <c r="Q59" s="198"/>
      <c r="S59" s="197" t="str">
        <f t="shared" si="6"/>
        <v>…</v>
      </c>
      <c r="T59" s="198"/>
    </row>
    <row r="60" spans="1:20" x14ac:dyDescent="0.25">
      <c r="A60" s="197" t="str">
        <f t="shared" si="0"/>
        <v>…</v>
      </c>
      <c r="B60" s="198"/>
      <c r="D60" s="197" t="str">
        <f t="shared" si="1"/>
        <v>-50…400</v>
      </c>
      <c r="E60" s="198"/>
      <c r="G60" s="197" t="str">
        <f t="shared" si="2"/>
        <v>…</v>
      </c>
      <c r="H60" s="198"/>
      <c r="J60" s="197" t="str">
        <f t="shared" si="3"/>
        <v>-50…500</v>
      </c>
      <c r="K60" s="198"/>
      <c r="M60" s="197" t="str">
        <f t="shared" si="4"/>
        <v>…</v>
      </c>
      <c r="N60" s="198"/>
      <c r="P60" s="197" t="str">
        <f t="shared" si="5"/>
        <v>…</v>
      </c>
      <c r="Q60" s="198"/>
      <c r="S60" s="197" t="str">
        <f t="shared" si="6"/>
        <v>…</v>
      </c>
      <c r="T60" s="198"/>
    </row>
    <row r="61" spans="1:20" x14ac:dyDescent="0.25">
      <c r="A61" s="197" t="str">
        <f t="shared" si="0"/>
        <v>…</v>
      </c>
      <c r="B61" s="198"/>
      <c r="D61" s="197" t="str">
        <f t="shared" si="1"/>
        <v>-50…500</v>
      </c>
      <c r="E61" s="198"/>
      <c r="G61" s="197" t="str">
        <f t="shared" si="2"/>
        <v>…</v>
      </c>
      <c r="H61" s="198"/>
      <c r="J61" s="197" t="str">
        <f t="shared" si="3"/>
        <v>-30…20</v>
      </c>
      <c r="K61" s="198"/>
      <c r="M61" s="197" t="str">
        <f t="shared" si="4"/>
        <v>…</v>
      </c>
      <c r="N61" s="198"/>
      <c r="P61" s="197" t="str">
        <f t="shared" si="5"/>
        <v>…</v>
      </c>
      <c r="Q61" s="198"/>
      <c r="S61" s="197" t="str">
        <f t="shared" si="6"/>
        <v>…</v>
      </c>
      <c r="T61" s="198"/>
    </row>
    <row r="62" spans="1:20" x14ac:dyDescent="0.25">
      <c r="A62" s="197" t="str">
        <f t="shared" si="0"/>
        <v>…</v>
      </c>
      <c r="B62" s="198"/>
      <c r="D62" s="197" t="str">
        <f t="shared" si="1"/>
        <v>-30…20</v>
      </c>
      <c r="E62" s="198"/>
      <c r="G62" s="197" t="str">
        <f t="shared" si="2"/>
        <v>…</v>
      </c>
      <c r="H62" s="198"/>
      <c r="J62" s="197" t="str">
        <f t="shared" si="3"/>
        <v>-25…25</v>
      </c>
      <c r="K62" s="198"/>
      <c r="M62" s="197" t="str">
        <f t="shared" si="4"/>
        <v>…</v>
      </c>
      <c r="N62" s="198"/>
      <c r="P62" s="197" t="str">
        <f t="shared" si="5"/>
        <v>…</v>
      </c>
      <c r="Q62" s="198"/>
      <c r="S62" s="197" t="str">
        <f t="shared" si="6"/>
        <v>…</v>
      </c>
      <c r="T62" s="198"/>
    </row>
    <row r="63" spans="1:20" x14ac:dyDescent="0.25">
      <c r="A63" s="197" t="str">
        <f t="shared" si="0"/>
        <v>…</v>
      </c>
      <c r="B63" s="198"/>
      <c r="D63" s="197" t="str">
        <f t="shared" si="1"/>
        <v>-25…25</v>
      </c>
      <c r="E63" s="198"/>
      <c r="G63" s="197" t="str">
        <f t="shared" si="2"/>
        <v>…</v>
      </c>
      <c r="H63" s="198"/>
      <c r="J63" s="197" t="str">
        <f t="shared" si="3"/>
        <v>-20…30</v>
      </c>
      <c r="K63" s="198"/>
      <c r="M63" s="197" t="str">
        <f t="shared" si="4"/>
        <v>…</v>
      </c>
      <c r="N63" s="198"/>
      <c r="P63" s="197" t="str">
        <f t="shared" si="5"/>
        <v>…</v>
      </c>
      <c r="Q63" s="198"/>
      <c r="S63" s="197" t="str">
        <f t="shared" si="6"/>
        <v>…</v>
      </c>
      <c r="T63" s="198"/>
    </row>
    <row r="64" spans="1:20" x14ac:dyDescent="0.25">
      <c r="A64" s="197" t="str">
        <f t="shared" si="0"/>
        <v>…</v>
      </c>
      <c r="B64" s="198"/>
      <c r="D64" s="197" t="str">
        <f t="shared" si="1"/>
        <v>-20…30</v>
      </c>
      <c r="E64" s="198"/>
      <c r="G64" s="197" t="str">
        <f t="shared" si="2"/>
        <v>…</v>
      </c>
      <c r="H64" s="198"/>
      <c r="J64" s="197" t="str">
        <f t="shared" si="3"/>
        <v>-20…50</v>
      </c>
      <c r="K64" s="198"/>
      <c r="M64" s="197" t="str">
        <f t="shared" si="4"/>
        <v>…</v>
      </c>
      <c r="N64" s="198"/>
      <c r="P64" s="197" t="str">
        <f t="shared" si="5"/>
        <v>…</v>
      </c>
      <c r="Q64" s="198"/>
      <c r="S64" s="197" t="str">
        <f t="shared" si="6"/>
        <v>…</v>
      </c>
      <c r="T64" s="198"/>
    </row>
    <row r="65" spans="1:20" x14ac:dyDescent="0.25">
      <c r="A65" s="197" t="str">
        <f t="shared" si="0"/>
        <v>…</v>
      </c>
      <c r="B65" s="198"/>
      <c r="D65" s="197" t="str">
        <f t="shared" si="1"/>
        <v>-20…50</v>
      </c>
      <c r="E65" s="198"/>
      <c r="G65" s="197" t="str">
        <f t="shared" si="2"/>
        <v>…</v>
      </c>
      <c r="H65" s="198"/>
      <c r="J65" s="197" t="str">
        <f t="shared" si="3"/>
        <v>0…50</v>
      </c>
      <c r="K65" s="198"/>
      <c r="M65" s="197" t="str">
        <f t="shared" si="4"/>
        <v>…</v>
      </c>
      <c r="N65" s="198"/>
      <c r="P65" s="197" t="str">
        <f t="shared" si="5"/>
        <v>…</v>
      </c>
      <c r="Q65" s="198"/>
      <c r="S65" s="197" t="str">
        <f t="shared" si="6"/>
        <v>…</v>
      </c>
      <c r="T65" s="198"/>
    </row>
    <row r="66" spans="1:20" x14ac:dyDescent="0.25">
      <c r="A66" s="197" t="str">
        <f t="shared" si="0"/>
        <v>…</v>
      </c>
      <c r="B66" s="198"/>
      <c r="D66" s="197" t="str">
        <f t="shared" si="1"/>
        <v>0…50</v>
      </c>
      <c r="E66" s="198"/>
      <c r="G66" s="197" t="str">
        <f t="shared" si="2"/>
        <v>…</v>
      </c>
      <c r="H66" s="198"/>
      <c r="J66" s="197" t="str">
        <f t="shared" si="3"/>
        <v>0…100</v>
      </c>
      <c r="K66" s="198"/>
      <c r="M66" s="197" t="str">
        <f t="shared" si="4"/>
        <v>…</v>
      </c>
      <c r="N66" s="198"/>
      <c r="P66" s="197" t="str">
        <f t="shared" si="5"/>
        <v>…</v>
      </c>
      <c r="Q66" s="198"/>
      <c r="S66" s="197" t="str">
        <f t="shared" si="6"/>
        <v>…</v>
      </c>
      <c r="T66" s="198"/>
    </row>
    <row r="67" spans="1:20" x14ac:dyDescent="0.25">
      <c r="A67" s="197" t="str">
        <f t="shared" si="0"/>
        <v>…</v>
      </c>
      <c r="B67" s="198"/>
      <c r="D67" s="197" t="str">
        <f t="shared" si="1"/>
        <v>0…100</v>
      </c>
      <c r="E67" s="198"/>
      <c r="G67" s="197" t="str">
        <f t="shared" si="2"/>
        <v>…</v>
      </c>
      <c r="H67" s="198"/>
      <c r="J67" s="197" t="str">
        <f t="shared" si="3"/>
        <v>0…150</v>
      </c>
      <c r="K67" s="198"/>
      <c r="M67" s="197" t="str">
        <f t="shared" si="4"/>
        <v>…</v>
      </c>
      <c r="N67" s="198"/>
      <c r="P67" s="197" t="str">
        <f t="shared" si="5"/>
        <v>…</v>
      </c>
      <c r="Q67" s="198"/>
      <c r="S67" s="197" t="str">
        <f t="shared" si="6"/>
        <v>…</v>
      </c>
      <c r="T67" s="198"/>
    </row>
    <row r="68" spans="1:20" x14ac:dyDescent="0.25">
      <c r="A68" s="197" t="str">
        <f t="shared" si="0"/>
        <v>…</v>
      </c>
      <c r="B68" s="198"/>
      <c r="D68" s="197" t="str">
        <f t="shared" si="1"/>
        <v>0…150</v>
      </c>
      <c r="E68" s="198"/>
      <c r="G68" s="197" t="str">
        <f t="shared" si="2"/>
        <v>…</v>
      </c>
      <c r="H68" s="198"/>
      <c r="J68" s="197" t="str">
        <f t="shared" si="3"/>
        <v>0…200</v>
      </c>
      <c r="K68" s="198"/>
      <c r="M68" s="197" t="str">
        <f t="shared" si="4"/>
        <v>…</v>
      </c>
      <c r="N68" s="198"/>
      <c r="P68" s="197" t="str">
        <f t="shared" si="5"/>
        <v>…</v>
      </c>
      <c r="Q68" s="198"/>
      <c r="S68" s="197" t="str">
        <f t="shared" si="6"/>
        <v>…</v>
      </c>
      <c r="T68" s="198"/>
    </row>
    <row r="69" spans="1:20" x14ac:dyDescent="0.25">
      <c r="A69" s="197" t="str">
        <f t="shared" si="0"/>
        <v>…</v>
      </c>
      <c r="B69" s="198"/>
      <c r="D69" s="197" t="str">
        <f t="shared" si="1"/>
        <v>0…200</v>
      </c>
      <c r="E69" s="198"/>
      <c r="G69" s="197" t="str">
        <f t="shared" si="2"/>
        <v>…</v>
      </c>
      <c r="H69" s="198"/>
      <c r="J69" s="197" t="str">
        <f t="shared" si="3"/>
        <v>0…250</v>
      </c>
      <c r="K69" s="198"/>
      <c r="M69" s="197" t="str">
        <f t="shared" si="4"/>
        <v>…</v>
      </c>
      <c r="N69" s="198"/>
      <c r="P69" s="197" t="str">
        <f t="shared" si="5"/>
        <v>…</v>
      </c>
      <c r="Q69" s="198"/>
      <c r="S69" s="197" t="str">
        <f t="shared" si="6"/>
        <v>…</v>
      </c>
      <c r="T69" s="198"/>
    </row>
    <row r="70" spans="1:20" x14ac:dyDescent="0.25">
      <c r="A70" s="197" t="str">
        <f t="shared" si="0"/>
        <v>…</v>
      </c>
      <c r="B70" s="198"/>
      <c r="D70" s="197" t="str">
        <f t="shared" si="1"/>
        <v>0…300</v>
      </c>
      <c r="E70" s="198"/>
      <c r="G70" s="197" t="str">
        <f t="shared" si="2"/>
        <v>…</v>
      </c>
      <c r="H70" s="198"/>
      <c r="J70" s="197" t="str">
        <f t="shared" si="3"/>
        <v>0…300</v>
      </c>
      <c r="K70" s="198"/>
      <c r="M70" s="197" t="str">
        <f t="shared" si="4"/>
        <v>…</v>
      </c>
      <c r="N70" s="198"/>
      <c r="P70" s="197" t="str">
        <f t="shared" si="5"/>
        <v>…</v>
      </c>
      <c r="Q70" s="198"/>
      <c r="S70" s="197" t="str">
        <f t="shared" si="6"/>
        <v>…</v>
      </c>
      <c r="T70" s="198"/>
    </row>
    <row r="71" spans="1:20" x14ac:dyDescent="0.25">
      <c r="A71" s="197" t="str">
        <f t="shared" si="0"/>
        <v>…</v>
      </c>
      <c r="B71" s="198"/>
      <c r="D71" s="197" t="str">
        <f t="shared" si="1"/>
        <v>0…400</v>
      </c>
      <c r="E71" s="198"/>
      <c r="G71" s="197" t="str">
        <f t="shared" si="2"/>
        <v>…</v>
      </c>
      <c r="H71" s="198"/>
      <c r="J71" s="197" t="str">
        <f t="shared" si="3"/>
        <v>0…400</v>
      </c>
      <c r="K71" s="198"/>
      <c r="M71" s="197" t="str">
        <f t="shared" si="4"/>
        <v>…</v>
      </c>
      <c r="N71" s="198"/>
      <c r="P71" s="197" t="str">
        <f t="shared" si="5"/>
        <v>…</v>
      </c>
      <c r="Q71" s="198"/>
      <c r="S71" s="197" t="str">
        <f t="shared" si="6"/>
        <v>…</v>
      </c>
      <c r="T71" s="198"/>
    </row>
    <row r="72" spans="1:20" x14ac:dyDescent="0.25">
      <c r="A72" s="197" t="str">
        <f t="shared" si="0"/>
        <v>…</v>
      </c>
      <c r="B72" s="198"/>
      <c r="D72" s="197" t="str">
        <f t="shared" si="1"/>
        <v>0…500</v>
      </c>
      <c r="E72" s="198"/>
      <c r="G72" s="197" t="str">
        <f t="shared" si="2"/>
        <v>…</v>
      </c>
      <c r="H72" s="198"/>
      <c r="J72" s="197" t="str">
        <f t="shared" si="3"/>
        <v>0…500</v>
      </c>
      <c r="K72" s="198"/>
      <c r="M72" s="197" t="str">
        <f t="shared" si="4"/>
        <v>…</v>
      </c>
      <c r="N72" s="198"/>
      <c r="P72" s="197" t="str">
        <f t="shared" si="5"/>
        <v>…</v>
      </c>
      <c r="Q72" s="198"/>
      <c r="S72" s="197" t="str">
        <f t="shared" si="6"/>
        <v>…</v>
      </c>
      <c r="T72" s="198"/>
    </row>
    <row r="73" spans="1:20" x14ac:dyDescent="0.25">
      <c r="A73" s="197" t="str">
        <f t="shared" si="0"/>
        <v>…</v>
      </c>
      <c r="B73" s="198"/>
      <c r="D73" s="197" t="str">
        <f t="shared" si="1"/>
        <v>50…200</v>
      </c>
      <c r="E73" s="198"/>
      <c r="G73" s="197" t="str">
        <f t="shared" si="2"/>
        <v>…</v>
      </c>
      <c r="H73" s="198"/>
      <c r="J73" s="197" t="str">
        <f t="shared" si="3"/>
        <v>50…200</v>
      </c>
      <c r="K73" s="198"/>
      <c r="M73" s="197" t="str">
        <f t="shared" si="4"/>
        <v>…</v>
      </c>
      <c r="N73" s="198"/>
      <c r="P73" s="197" t="str">
        <f t="shared" si="5"/>
        <v>…</v>
      </c>
      <c r="Q73" s="198"/>
      <c r="S73" s="197" t="str">
        <f t="shared" si="6"/>
        <v>…</v>
      </c>
      <c r="T73" s="198"/>
    </row>
    <row r="74" spans="1:20" x14ac:dyDescent="0.25">
      <c r="A74" s="197" t="str">
        <f t="shared" si="0"/>
        <v>…</v>
      </c>
      <c r="B74" s="198"/>
      <c r="D74" s="197" t="str">
        <f t="shared" si="1"/>
        <v>100…200</v>
      </c>
      <c r="E74" s="198"/>
      <c r="G74" s="197" t="str">
        <f t="shared" si="2"/>
        <v>…</v>
      </c>
      <c r="H74" s="198"/>
      <c r="J74" s="197" t="str">
        <f t="shared" si="3"/>
        <v>100…200</v>
      </c>
      <c r="K74" s="198"/>
      <c r="M74" s="197" t="str">
        <f t="shared" si="4"/>
        <v>…</v>
      </c>
      <c r="N74" s="198"/>
      <c r="P74" s="197" t="str">
        <f t="shared" si="5"/>
        <v>…</v>
      </c>
      <c r="Q74" s="198"/>
      <c r="S74" s="197" t="str">
        <f t="shared" si="6"/>
        <v>…</v>
      </c>
      <c r="T74" s="198"/>
    </row>
    <row r="75" spans="1:20" x14ac:dyDescent="0.25">
      <c r="A75" s="197" t="str">
        <f t="shared" si="0"/>
        <v>…</v>
      </c>
      <c r="B75" s="198"/>
      <c r="D75" s="197" t="str">
        <f t="shared" si="1"/>
        <v>100…300</v>
      </c>
      <c r="E75" s="198"/>
      <c r="G75" s="197" t="str">
        <f t="shared" si="2"/>
        <v>…</v>
      </c>
      <c r="H75" s="198"/>
      <c r="J75" s="197" t="str">
        <f t="shared" si="3"/>
        <v>100…300</v>
      </c>
      <c r="K75" s="198"/>
      <c r="M75" s="197" t="str">
        <f t="shared" si="4"/>
        <v>…</v>
      </c>
      <c r="N75" s="198"/>
      <c r="P75" s="197" t="str">
        <f t="shared" si="5"/>
        <v>…</v>
      </c>
      <c r="Q75" s="198"/>
      <c r="S75" s="197" t="str">
        <f t="shared" si="6"/>
        <v>…</v>
      </c>
      <c r="T75" s="198"/>
    </row>
    <row r="76" spans="1:20" x14ac:dyDescent="0.25">
      <c r="A76" s="197" t="str">
        <f t="shared" si="0"/>
        <v>…</v>
      </c>
      <c r="B76" s="198"/>
      <c r="D76" s="197" t="str">
        <f t="shared" si="1"/>
        <v>200…300</v>
      </c>
      <c r="E76" s="198"/>
      <c r="G76" s="197" t="str">
        <f t="shared" si="2"/>
        <v>…</v>
      </c>
      <c r="H76" s="198"/>
      <c r="J76" s="197" t="str">
        <f t="shared" si="3"/>
        <v>200…300</v>
      </c>
      <c r="K76" s="198"/>
      <c r="M76" s="197" t="str">
        <f t="shared" si="4"/>
        <v>…</v>
      </c>
      <c r="N76" s="198"/>
      <c r="P76" s="197" t="str">
        <f t="shared" si="5"/>
        <v>…</v>
      </c>
      <c r="Q76" s="198"/>
      <c r="S76" s="197" t="str">
        <f t="shared" si="6"/>
        <v>…</v>
      </c>
      <c r="T76" s="198"/>
    </row>
    <row r="77" spans="1:20" x14ac:dyDescent="0.25">
      <c r="A77" s="197" t="str">
        <f t="shared" si="0"/>
        <v>…</v>
      </c>
      <c r="B77" s="198"/>
      <c r="D77" s="197" t="str">
        <f t="shared" si="1"/>
        <v>200…500</v>
      </c>
      <c r="E77" s="198"/>
      <c r="G77" s="197" t="str">
        <f t="shared" si="2"/>
        <v>…</v>
      </c>
      <c r="H77" s="198"/>
      <c r="J77" s="197" t="str">
        <f t="shared" si="3"/>
        <v>200…500</v>
      </c>
      <c r="K77" s="198"/>
      <c r="M77" s="197" t="str">
        <f t="shared" si="4"/>
        <v>…</v>
      </c>
      <c r="N77" s="198"/>
      <c r="P77" s="197" t="str">
        <f t="shared" si="5"/>
        <v>…</v>
      </c>
      <c r="Q77" s="198"/>
      <c r="S77" s="197" t="str">
        <f t="shared" si="6"/>
        <v>…</v>
      </c>
      <c r="T77" s="198"/>
    </row>
    <row r="78" spans="1:20" ht="15.75" thickBot="1" x14ac:dyDescent="0.3">
      <c r="A78" s="202" t="str">
        <f t="shared" si="0"/>
        <v>…</v>
      </c>
      <c r="B78" s="203"/>
      <c r="D78" s="202" t="str">
        <f t="shared" si="1"/>
        <v>…</v>
      </c>
      <c r="E78" s="203"/>
      <c r="G78" s="202" t="str">
        <f t="shared" si="2"/>
        <v>…</v>
      </c>
      <c r="H78" s="203"/>
      <c r="J78" s="202" t="str">
        <f t="shared" si="3"/>
        <v>…</v>
      </c>
      <c r="K78" s="203"/>
      <c r="M78" s="202" t="str">
        <f t="shared" si="4"/>
        <v>…</v>
      </c>
      <c r="N78" s="203"/>
      <c r="P78" s="202" t="str">
        <f t="shared" si="5"/>
        <v>…</v>
      </c>
      <c r="Q78" s="203"/>
      <c r="S78" s="202" t="str">
        <f t="shared" si="6"/>
        <v>…</v>
      </c>
      <c r="T78" s="203"/>
    </row>
    <row r="79" spans="1:20" x14ac:dyDescent="0.25">
      <c r="A79" s="201"/>
      <c r="B79" s="201"/>
    </row>
    <row r="80" spans="1:20" x14ac:dyDescent="0.25">
      <c r="A80" s="201"/>
      <c r="B80" s="201"/>
    </row>
    <row r="81" spans="1:2" x14ac:dyDescent="0.25">
      <c r="A81" s="201"/>
      <c r="B81" s="201"/>
    </row>
    <row r="82" spans="1:2" x14ac:dyDescent="0.25">
      <c r="A82" s="201"/>
      <c r="B82" s="201"/>
    </row>
    <row r="83" spans="1:2" x14ac:dyDescent="0.25">
      <c r="A83" s="201"/>
      <c r="B83" s="201"/>
    </row>
    <row r="84" spans="1:2" x14ac:dyDescent="0.25">
      <c r="A84" s="201"/>
      <c r="B84" s="201"/>
    </row>
    <row r="85" spans="1:2" x14ac:dyDescent="0.25">
      <c r="A85" s="201"/>
      <c r="B85" s="201"/>
    </row>
    <row r="86" spans="1:2" x14ac:dyDescent="0.25">
      <c r="A86" s="201"/>
      <c r="B86" s="201"/>
    </row>
    <row r="87" spans="1:2" x14ac:dyDescent="0.25">
      <c r="A87" s="201"/>
      <c r="B87" s="201"/>
    </row>
    <row r="88" spans="1:2" x14ac:dyDescent="0.25">
      <c r="A88" s="201"/>
      <c r="B88" s="201"/>
    </row>
    <row r="89" spans="1:2" x14ac:dyDescent="0.25">
      <c r="A89" s="201"/>
      <c r="B89" s="201"/>
    </row>
    <row r="90" spans="1:2" x14ac:dyDescent="0.25">
      <c r="A90" s="201"/>
      <c r="B90" s="201"/>
    </row>
    <row r="91" spans="1:2" x14ac:dyDescent="0.25">
      <c r="A91" s="201"/>
      <c r="B91" s="201"/>
    </row>
    <row r="92" spans="1:2" x14ac:dyDescent="0.25">
      <c r="A92" s="201"/>
      <c r="B92" s="201"/>
    </row>
    <row r="93" spans="1:2" x14ac:dyDescent="0.25">
      <c r="A93" s="201"/>
      <c r="B93" s="201"/>
    </row>
    <row r="94" spans="1:2" x14ac:dyDescent="0.25">
      <c r="A94" s="201"/>
      <c r="B94" s="201"/>
    </row>
    <row r="95" spans="1:2" x14ac:dyDescent="0.25">
      <c r="A95" s="201"/>
      <c r="B95" s="201"/>
    </row>
    <row r="96" spans="1:2" x14ac:dyDescent="0.25">
      <c r="A96" s="201"/>
      <c r="B96" s="201"/>
    </row>
    <row r="97" spans="1:2" x14ac:dyDescent="0.25">
      <c r="A97" s="201"/>
      <c r="B97" s="201"/>
    </row>
    <row r="98" spans="1:2" x14ac:dyDescent="0.25">
      <c r="A98" s="201"/>
      <c r="B98" s="201"/>
    </row>
    <row r="99" spans="1:2" x14ac:dyDescent="0.25">
      <c r="A99" s="201"/>
      <c r="B99" s="201"/>
    </row>
    <row r="100" spans="1:2" x14ac:dyDescent="0.25">
      <c r="A100" s="201"/>
      <c r="B100" s="201"/>
    </row>
    <row r="101" spans="1:2" x14ac:dyDescent="0.25">
      <c r="A101" s="201"/>
      <c r="B101" s="201"/>
    </row>
    <row r="102" spans="1:2" x14ac:dyDescent="0.25">
      <c r="A102" s="201"/>
      <c r="B102" s="201"/>
    </row>
    <row r="103" spans="1:2" x14ac:dyDescent="0.25">
      <c r="A103" s="201"/>
      <c r="B103" s="201"/>
    </row>
    <row r="104" spans="1:2" x14ac:dyDescent="0.25">
      <c r="A104" s="201"/>
      <c r="B104" s="201"/>
    </row>
    <row r="105" spans="1:2" x14ac:dyDescent="0.25">
      <c r="A105" s="201"/>
      <c r="B105" s="201"/>
    </row>
    <row r="106" spans="1:2" x14ac:dyDescent="0.25">
      <c r="A106" s="201"/>
      <c r="B106" s="201"/>
    </row>
    <row r="107" spans="1:2" x14ac:dyDescent="0.25">
      <c r="A107" s="201"/>
      <c r="B107" s="201"/>
    </row>
    <row r="108" spans="1:2" x14ac:dyDescent="0.25">
      <c r="A108" s="201"/>
      <c r="B108" s="201"/>
    </row>
    <row r="109" spans="1:2" x14ac:dyDescent="0.25">
      <c r="A109" s="201"/>
      <c r="B109" s="201"/>
    </row>
    <row r="110" spans="1:2" x14ac:dyDescent="0.25">
      <c r="A110" s="201"/>
      <c r="B110" s="201"/>
    </row>
    <row r="111" spans="1:2" x14ac:dyDescent="0.25">
      <c r="A111" s="201"/>
      <c r="B111" s="201"/>
    </row>
    <row r="112" spans="1:2" x14ac:dyDescent="0.25">
      <c r="A112" s="201"/>
      <c r="B112" s="201"/>
    </row>
    <row r="113" spans="1:2" x14ac:dyDescent="0.25">
      <c r="A113" s="201"/>
      <c r="B113" s="201"/>
    </row>
    <row r="114" spans="1:2" x14ac:dyDescent="0.25">
      <c r="A114" s="201"/>
      <c r="B114" s="201"/>
    </row>
    <row r="115" spans="1:2" x14ac:dyDescent="0.25">
      <c r="A115" s="201"/>
      <c r="B115" s="201"/>
    </row>
    <row r="116" spans="1:2" x14ac:dyDescent="0.25">
      <c r="A116" s="201"/>
      <c r="B116" s="201"/>
    </row>
    <row r="117" spans="1:2" x14ac:dyDescent="0.25">
      <c r="A117" s="201"/>
      <c r="B117" s="201"/>
    </row>
    <row r="118" spans="1:2" x14ac:dyDescent="0.25">
      <c r="A118" s="201"/>
      <c r="B118" s="201"/>
    </row>
    <row r="119" spans="1:2" x14ac:dyDescent="0.25">
      <c r="A119" s="201"/>
      <c r="B119" s="201"/>
    </row>
    <row r="120" spans="1:2" x14ac:dyDescent="0.25">
      <c r="A120" s="201"/>
      <c r="B120" s="201"/>
    </row>
    <row r="121" spans="1:2" x14ac:dyDescent="0.25">
      <c r="A121" s="201"/>
      <c r="B121" s="201"/>
    </row>
    <row r="122" spans="1:2" x14ac:dyDescent="0.25">
      <c r="A122" s="201"/>
      <c r="B122" s="201"/>
    </row>
    <row r="123" spans="1:2" x14ac:dyDescent="0.25">
      <c r="A123" s="201"/>
      <c r="B123" s="201"/>
    </row>
    <row r="124" spans="1:2" x14ac:dyDescent="0.25">
      <c r="A124" s="201"/>
      <c r="B124" s="201"/>
    </row>
    <row r="125" spans="1:2" x14ac:dyDescent="0.25">
      <c r="A125" s="201"/>
      <c r="B125" s="201"/>
    </row>
    <row r="126" spans="1:2" x14ac:dyDescent="0.25">
      <c r="A126" s="201"/>
      <c r="B126" s="201"/>
    </row>
    <row r="127" spans="1:2" x14ac:dyDescent="0.25">
      <c r="A127" s="201"/>
      <c r="B127" s="201"/>
    </row>
    <row r="128" spans="1:2" x14ac:dyDescent="0.25">
      <c r="A128" s="201"/>
      <c r="B128" s="201"/>
    </row>
    <row r="129" spans="1:2" x14ac:dyDescent="0.25">
      <c r="A129" s="201"/>
      <c r="B129" s="201"/>
    </row>
    <row r="130" spans="1:2" x14ac:dyDescent="0.25">
      <c r="A130" s="201"/>
      <c r="B130" s="201"/>
    </row>
    <row r="131" spans="1:2" x14ac:dyDescent="0.25">
      <c r="A131" s="201"/>
      <c r="B131" s="201"/>
    </row>
    <row r="132" spans="1:2" x14ac:dyDescent="0.25">
      <c r="A132" s="201"/>
      <c r="B132" s="201"/>
    </row>
    <row r="133" spans="1:2" x14ac:dyDescent="0.25">
      <c r="A133" s="201"/>
      <c r="B133" s="201"/>
    </row>
    <row r="134" spans="1:2" x14ac:dyDescent="0.25">
      <c r="A134" s="201"/>
      <c r="B134" s="201"/>
    </row>
    <row r="135" spans="1:2" x14ac:dyDescent="0.25">
      <c r="A135" s="201"/>
      <c r="B135" s="201"/>
    </row>
    <row r="136" spans="1:2" x14ac:dyDescent="0.25">
      <c r="A136" s="201"/>
      <c r="B136" s="201"/>
    </row>
    <row r="137" spans="1:2" x14ac:dyDescent="0.25">
      <c r="A137" s="201"/>
      <c r="B137" s="201"/>
    </row>
    <row r="138" spans="1:2" x14ac:dyDescent="0.25">
      <c r="A138" s="201"/>
      <c r="B138" s="201"/>
    </row>
    <row r="139" spans="1:2" x14ac:dyDescent="0.25">
      <c r="A139" s="201"/>
      <c r="B139" s="201"/>
    </row>
    <row r="140" spans="1:2" x14ac:dyDescent="0.25">
      <c r="A140" s="201"/>
      <c r="B140" s="201"/>
    </row>
    <row r="141" spans="1:2" x14ac:dyDescent="0.25">
      <c r="A141" s="201"/>
      <c r="B141" s="201"/>
    </row>
    <row r="142" spans="1:2" x14ac:dyDescent="0.25">
      <c r="A142" s="201"/>
      <c r="B142" s="201"/>
    </row>
    <row r="143" spans="1:2" x14ac:dyDescent="0.25">
      <c r="A143" s="201"/>
      <c r="B143" s="201"/>
    </row>
    <row r="144" spans="1:2" x14ac:dyDescent="0.25">
      <c r="A144" s="201"/>
      <c r="B144" s="201"/>
    </row>
    <row r="145" spans="1:2" x14ac:dyDescent="0.25">
      <c r="A145" s="201"/>
      <c r="B145" s="201"/>
    </row>
    <row r="146" spans="1:2" x14ac:dyDescent="0.25">
      <c r="A146" s="201"/>
      <c r="B146" s="201"/>
    </row>
    <row r="147" spans="1:2" x14ac:dyDescent="0.25">
      <c r="A147" s="201"/>
      <c r="B147" s="201"/>
    </row>
    <row r="148" spans="1:2" x14ac:dyDescent="0.25">
      <c r="A148" s="201"/>
      <c r="B148" s="201"/>
    </row>
    <row r="149" spans="1:2" x14ac:dyDescent="0.25">
      <c r="A149" s="201"/>
      <c r="B149" s="201"/>
    </row>
    <row r="150" spans="1:2" x14ac:dyDescent="0.25">
      <c r="A150" s="201"/>
      <c r="B150" s="201"/>
    </row>
    <row r="151" spans="1:2" x14ac:dyDescent="0.25">
      <c r="A151" s="201"/>
      <c r="B151" s="201"/>
    </row>
    <row r="152" spans="1:2" x14ac:dyDescent="0.25">
      <c r="A152" s="201"/>
      <c r="B152" s="201"/>
    </row>
    <row r="153" spans="1:2" x14ac:dyDescent="0.25">
      <c r="A153" s="201"/>
      <c r="B153" s="201"/>
    </row>
    <row r="154" spans="1:2" x14ac:dyDescent="0.25">
      <c r="A154" s="201"/>
      <c r="B154" s="201"/>
    </row>
    <row r="155" spans="1:2" x14ac:dyDescent="0.25">
      <c r="A155" s="201"/>
      <c r="B155" s="201"/>
    </row>
    <row r="156" spans="1:2" x14ac:dyDescent="0.25">
      <c r="A156" s="201"/>
      <c r="B156" s="201"/>
    </row>
    <row r="157" spans="1:2" x14ac:dyDescent="0.25">
      <c r="A157" s="201"/>
      <c r="B157" s="201"/>
    </row>
    <row r="158" spans="1:2" x14ac:dyDescent="0.25">
      <c r="A158" s="201"/>
      <c r="B158" s="201"/>
    </row>
    <row r="159" spans="1:2" x14ac:dyDescent="0.25">
      <c r="A159" s="201"/>
      <c r="B159" s="201"/>
    </row>
    <row r="160" spans="1:2" x14ac:dyDescent="0.25">
      <c r="A160" s="201"/>
      <c r="B160" s="201"/>
    </row>
    <row r="161" spans="1:2" x14ac:dyDescent="0.25">
      <c r="A161" s="201"/>
      <c r="B161" s="201"/>
    </row>
    <row r="162" spans="1:2" x14ac:dyDescent="0.25">
      <c r="A162" s="201"/>
      <c r="B162" s="201"/>
    </row>
    <row r="163" spans="1:2" x14ac:dyDescent="0.25">
      <c r="A163" s="201"/>
      <c r="B163" s="201"/>
    </row>
    <row r="164" spans="1:2" x14ac:dyDescent="0.25">
      <c r="A164" s="201"/>
      <c r="B164" s="201"/>
    </row>
    <row r="165" spans="1:2" x14ac:dyDescent="0.25">
      <c r="A165" s="201"/>
      <c r="B165" s="201"/>
    </row>
    <row r="166" spans="1:2" x14ac:dyDescent="0.25">
      <c r="A166" s="201"/>
      <c r="B166" s="201"/>
    </row>
    <row r="167" spans="1:2" x14ac:dyDescent="0.25">
      <c r="A167" s="201"/>
      <c r="B167" s="201"/>
    </row>
    <row r="168" spans="1:2" x14ac:dyDescent="0.25">
      <c r="A168" s="201"/>
      <c r="B168" s="201"/>
    </row>
    <row r="169" spans="1:2" x14ac:dyDescent="0.25">
      <c r="A169" s="201"/>
      <c r="B169" s="201"/>
    </row>
    <row r="170" spans="1:2" x14ac:dyDescent="0.25">
      <c r="A170" s="201"/>
      <c r="B170" s="201"/>
    </row>
    <row r="171" spans="1:2" x14ac:dyDescent="0.25">
      <c r="A171" s="201"/>
      <c r="B171" s="201"/>
    </row>
    <row r="172" spans="1:2" x14ac:dyDescent="0.25">
      <c r="A172" s="201"/>
      <c r="B172" s="201"/>
    </row>
    <row r="173" spans="1:2" x14ac:dyDescent="0.25">
      <c r="A173" s="201"/>
      <c r="B173" s="201"/>
    </row>
    <row r="174" spans="1:2" x14ac:dyDescent="0.25">
      <c r="A174" s="201"/>
      <c r="B174" s="201"/>
    </row>
    <row r="175" spans="1:2" x14ac:dyDescent="0.25">
      <c r="A175" s="201"/>
      <c r="B175" s="201"/>
    </row>
    <row r="176" spans="1:2" x14ac:dyDescent="0.25">
      <c r="A176" s="201"/>
      <c r="B176" s="201"/>
    </row>
    <row r="177" spans="1:2" x14ac:dyDescent="0.25">
      <c r="A177" s="201"/>
      <c r="B177" s="201"/>
    </row>
    <row r="178" spans="1:2" x14ac:dyDescent="0.25">
      <c r="A178" s="201"/>
      <c r="B178" s="201"/>
    </row>
    <row r="179" spans="1:2" x14ac:dyDescent="0.25">
      <c r="A179" s="201"/>
      <c r="B179" s="201"/>
    </row>
    <row r="180" spans="1:2" x14ac:dyDescent="0.25">
      <c r="A180" s="201"/>
      <c r="B180" s="201"/>
    </row>
    <row r="181" spans="1:2" x14ac:dyDescent="0.25">
      <c r="A181" s="201"/>
      <c r="B181" s="201"/>
    </row>
    <row r="182" spans="1:2" x14ac:dyDescent="0.25">
      <c r="A182" s="201"/>
      <c r="B182" s="201"/>
    </row>
    <row r="183" spans="1:2" x14ac:dyDescent="0.25">
      <c r="A183" s="201"/>
      <c r="B183" s="201"/>
    </row>
    <row r="184" spans="1:2" x14ac:dyDescent="0.25">
      <c r="A184" s="201"/>
      <c r="B184" s="201"/>
    </row>
    <row r="185" spans="1:2" x14ac:dyDescent="0.25">
      <c r="A185" s="201"/>
      <c r="B185" s="201"/>
    </row>
  </sheetData>
  <mergeCells count="380">
    <mergeCell ref="S73:T73"/>
    <mergeCell ref="S74:T74"/>
    <mergeCell ref="S75:T75"/>
    <mergeCell ref="S76:T76"/>
    <mergeCell ref="S77:T77"/>
    <mergeCell ref="S78:T78"/>
    <mergeCell ref="S67:T67"/>
    <mergeCell ref="S68:T68"/>
    <mergeCell ref="S69:T69"/>
    <mergeCell ref="S70:T70"/>
    <mergeCell ref="S71:T71"/>
    <mergeCell ref="S72:T72"/>
    <mergeCell ref="S61:T61"/>
    <mergeCell ref="S62:T62"/>
    <mergeCell ref="S63:T63"/>
    <mergeCell ref="S64:T64"/>
    <mergeCell ref="S65:T65"/>
    <mergeCell ref="S66:T66"/>
    <mergeCell ref="S55:T55"/>
    <mergeCell ref="S56:T56"/>
    <mergeCell ref="S57:T57"/>
    <mergeCell ref="S58:T58"/>
    <mergeCell ref="S59:T59"/>
    <mergeCell ref="S60:T60"/>
    <mergeCell ref="S49:T49"/>
    <mergeCell ref="S50:T50"/>
    <mergeCell ref="S51:T51"/>
    <mergeCell ref="S52:T52"/>
    <mergeCell ref="S53:T53"/>
    <mergeCell ref="S54:T54"/>
    <mergeCell ref="P77:Q77"/>
    <mergeCell ref="P78:Q78"/>
    <mergeCell ref="S41:T41"/>
    <mergeCell ref="S42:T42"/>
    <mergeCell ref="S43:T43"/>
    <mergeCell ref="S44:T44"/>
    <mergeCell ref="S45:T45"/>
    <mergeCell ref="S46:T46"/>
    <mergeCell ref="S47:T47"/>
    <mergeCell ref="S48:T48"/>
    <mergeCell ref="P71:Q71"/>
    <mergeCell ref="P72:Q72"/>
    <mergeCell ref="P73:Q73"/>
    <mergeCell ref="P74:Q74"/>
    <mergeCell ref="P75:Q75"/>
    <mergeCell ref="P76:Q76"/>
    <mergeCell ref="P65:Q65"/>
    <mergeCell ref="P66:Q66"/>
    <mergeCell ref="P67:Q67"/>
    <mergeCell ref="P68:Q68"/>
    <mergeCell ref="P69:Q69"/>
    <mergeCell ref="P70:Q70"/>
    <mergeCell ref="P59:Q59"/>
    <mergeCell ref="P60:Q60"/>
    <mergeCell ref="P61:Q61"/>
    <mergeCell ref="P62:Q62"/>
    <mergeCell ref="P63:Q63"/>
    <mergeCell ref="P64:Q64"/>
    <mergeCell ref="P53:Q53"/>
    <mergeCell ref="P54:Q54"/>
    <mergeCell ref="P55:Q55"/>
    <mergeCell ref="P56:Q56"/>
    <mergeCell ref="P57:Q57"/>
    <mergeCell ref="P58:Q58"/>
    <mergeCell ref="P47:Q47"/>
    <mergeCell ref="P48:Q48"/>
    <mergeCell ref="P49:Q49"/>
    <mergeCell ref="P50:Q50"/>
    <mergeCell ref="P51:Q51"/>
    <mergeCell ref="P52:Q52"/>
    <mergeCell ref="P41:Q41"/>
    <mergeCell ref="P42:Q42"/>
    <mergeCell ref="P43:Q43"/>
    <mergeCell ref="P44:Q44"/>
    <mergeCell ref="P45:Q45"/>
    <mergeCell ref="P46:Q46"/>
    <mergeCell ref="M73:N73"/>
    <mergeCell ref="M74:N74"/>
    <mergeCell ref="M75:N75"/>
    <mergeCell ref="M61:N61"/>
    <mergeCell ref="M62:N62"/>
    <mergeCell ref="M63:N63"/>
    <mergeCell ref="M64:N64"/>
    <mergeCell ref="M65:N65"/>
    <mergeCell ref="M66:N66"/>
    <mergeCell ref="M55:N55"/>
    <mergeCell ref="M56:N56"/>
    <mergeCell ref="M57:N57"/>
    <mergeCell ref="M58:N58"/>
    <mergeCell ref="M59:N59"/>
    <mergeCell ref="M60:N60"/>
    <mergeCell ref="M49:N49"/>
    <mergeCell ref="M50:N50"/>
    <mergeCell ref="M51:N51"/>
    <mergeCell ref="J78:K78"/>
    <mergeCell ref="M41:N41"/>
    <mergeCell ref="M42:N42"/>
    <mergeCell ref="M43:N43"/>
    <mergeCell ref="M44:N44"/>
    <mergeCell ref="M45:N45"/>
    <mergeCell ref="M46:N46"/>
    <mergeCell ref="M47:N47"/>
    <mergeCell ref="M48:N48"/>
    <mergeCell ref="J71:K71"/>
    <mergeCell ref="J72:K72"/>
    <mergeCell ref="J73:K73"/>
    <mergeCell ref="J74:K74"/>
    <mergeCell ref="J75:K75"/>
    <mergeCell ref="J76:K76"/>
    <mergeCell ref="J65:K65"/>
    <mergeCell ref="J66:K66"/>
    <mergeCell ref="J67:K67"/>
    <mergeCell ref="J68:K68"/>
    <mergeCell ref="J69:K69"/>
    <mergeCell ref="M76:N76"/>
    <mergeCell ref="M77:N77"/>
    <mergeCell ref="M78:N78"/>
    <mergeCell ref="M67:N67"/>
    <mergeCell ref="J54:K54"/>
    <mergeCell ref="J55:K55"/>
    <mergeCell ref="J56:K56"/>
    <mergeCell ref="J57:K57"/>
    <mergeCell ref="J58:K58"/>
    <mergeCell ref="M52:N52"/>
    <mergeCell ref="M53:N53"/>
    <mergeCell ref="M54:N54"/>
    <mergeCell ref="J77:K77"/>
    <mergeCell ref="M68:N68"/>
    <mergeCell ref="M69:N69"/>
    <mergeCell ref="M70:N70"/>
    <mergeCell ref="M71:N71"/>
    <mergeCell ref="M72:N72"/>
    <mergeCell ref="J47:K47"/>
    <mergeCell ref="J48:K48"/>
    <mergeCell ref="J49:K49"/>
    <mergeCell ref="J50:K50"/>
    <mergeCell ref="J51:K51"/>
    <mergeCell ref="J52:K52"/>
    <mergeCell ref="G75:H75"/>
    <mergeCell ref="G76:H76"/>
    <mergeCell ref="G77:H77"/>
    <mergeCell ref="G62:H62"/>
    <mergeCell ref="G51:H51"/>
    <mergeCell ref="G52:H52"/>
    <mergeCell ref="G53:H53"/>
    <mergeCell ref="G54:H54"/>
    <mergeCell ref="G55:H55"/>
    <mergeCell ref="G56:H56"/>
    <mergeCell ref="J70:K70"/>
    <mergeCell ref="J59:K59"/>
    <mergeCell ref="J60:K60"/>
    <mergeCell ref="J61:K61"/>
    <mergeCell ref="J62:K62"/>
    <mergeCell ref="J63:K63"/>
    <mergeCell ref="J64:K64"/>
    <mergeCell ref="J53:K53"/>
    <mergeCell ref="G78:H78"/>
    <mergeCell ref="J41:K41"/>
    <mergeCell ref="J42:K42"/>
    <mergeCell ref="J43:K43"/>
    <mergeCell ref="J44:K44"/>
    <mergeCell ref="J45:K45"/>
    <mergeCell ref="J46:K46"/>
    <mergeCell ref="G69:H69"/>
    <mergeCell ref="G70:H70"/>
    <mergeCell ref="G71:H71"/>
    <mergeCell ref="G72:H72"/>
    <mergeCell ref="G73:H73"/>
    <mergeCell ref="G74:H74"/>
    <mergeCell ref="G63:H63"/>
    <mergeCell ref="G64:H64"/>
    <mergeCell ref="G65:H65"/>
    <mergeCell ref="G66:H66"/>
    <mergeCell ref="G67:H67"/>
    <mergeCell ref="G68:H68"/>
    <mergeCell ref="G57:H57"/>
    <mergeCell ref="G58:H58"/>
    <mergeCell ref="G59:H59"/>
    <mergeCell ref="G60:H60"/>
    <mergeCell ref="G61:H61"/>
    <mergeCell ref="G47:H47"/>
    <mergeCell ref="G48:H48"/>
    <mergeCell ref="G49:H49"/>
    <mergeCell ref="G50:H50"/>
    <mergeCell ref="D73:E73"/>
    <mergeCell ref="D74:E74"/>
    <mergeCell ref="D75:E75"/>
    <mergeCell ref="D61:E61"/>
    <mergeCell ref="D62:E62"/>
    <mergeCell ref="D63:E63"/>
    <mergeCell ref="D64:E64"/>
    <mergeCell ref="D65:E65"/>
    <mergeCell ref="D66:E66"/>
    <mergeCell ref="D55:E55"/>
    <mergeCell ref="D56:E56"/>
    <mergeCell ref="D57:E57"/>
    <mergeCell ref="D58:E58"/>
    <mergeCell ref="D59:E59"/>
    <mergeCell ref="D60:E60"/>
    <mergeCell ref="D49:E49"/>
    <mergeCell ref="D50:E50"/>
    <mergeCell ref="D51:E51"/>
    <mergeCell ref="D52:E52"/>
    <mergeCell ref="D53:E53"/>
    <mergeCell ref="D76:E76"/>
    <mergeCell ref="D77:E77"/>
    <mergeCell ref="D78:E78"/>
    <mergeCell ref="D67:E67"/>
    <mergeCell ref="D68:E68"/>
    <mergeCell ref="D69:E69"/>
    <mergeCell ref="D70:E70"/>
    <mergeCell ref="D71:E71"/>
    <mergeCell ref="D72:E72"/>
    <mergeCell ref="D54:E54"/>
    <mergeCell ref="A184:B184"/>
    <mergeCell ref="A185:B185"/>
    <mergeCell ref="D41:E41"/>
    <mergeCell ref="D42:E42"/>
    <mergeCell ref="D43:E43"/>
    <mergeCell ref="D44:E44"/>
    <mergeCell ref="D45:E45"/>
    <mergeCell ref="D46:E46"/>
    <mergeCell ref="D47:E47"/>
    <mergeCell ref="D48:E48"/>
    <mergeCell ref="A178:B178"/>
    <mergeCell ref="A179:B179"/>
    <mergeCell ref="A180:B180"/>
    <mergeCell ref="A181:B181"/>
    <mergeCell ref="A182:B182"/>
    <mergeCell ref="A183:B183"/>
    <mergeCell ref="A172:B172"/>
    <mergeCell ref="A173:B173"/>
    <mergeCell ref="A174:B174"/>
    <mergeCell ref="A175:B175"/>
    <mergeCell ref="A176:B176"/>
    <mergeCell ref="A177:B177"/>
    <mergeCell ref="A166:B166"/>
    <mergeCell ref="A167:B167"/>
    <mergeCell ref="A168:B168"/>
    <mergeCell ref="A169:B169"/>
    <mergeCell ref="A170:B170"/>
    <mergeCell ref="A171:B171"/>
    <mergeCell ref="A160:B160"/>
    <mergeCell ref="A161:B161"/>
    <mergeCell ref="A162:B162"/>
    <mergeCell ref="A163:B163"/>
    <mergeCell ref="A164:B164"/>
    <mergeCell ref="A165:B165"/>
    <mergeCell ref="A154:B154"/>
    <mergeCell ref="A155:B155"/>
    <mergeCell ref="A156:B156"/>
    <mergeCell ref="A157:B157"/>
    <mergeCell ref="A158:B158"/>
    <mergeCell ref="A159:B159"/>
    <mergeCell ref="A148:B148"/>
    <mergeCell ref="A149:B149"/>
    <mergeCell ref="A150:B150"/>
    <mergeCell ref="A151:B151"/>
    <mergeCell ref="A152:B152"/>
    <mergeCell ref="A153:B153"/>
    <mergeCell ref="A142:B142"/>
    <mergeCell ref="A143:B143"/>
    <mergeCell ref="A144:B144"/>
    <mergeCell ref="A145:B145"/>
    <mergeCell ref="A146:B146"/>
    <mergeCell ref="A147:B147"/>
    <mergeCell ref="A136:B136"/>
    <mergeCell ref="A137:B137"/>
    <mergeCell ref="A138:B138"/>
    <mergeCell ref="A139:B139"/>
    <mergeCell ref="A140:B140"/>
    <mergeCell ref="A141:B141"/>
    <mergeCell ref="A130:B130"/>
    <mergeCell ref="A131:B131"/>
    <mergeCell ref="A132:B132"/>
    <mergeCell ref="A133:B133"/>
    <mergeCell ref="A134:B134"/>
    <mergeCell ref="A135:B135"/>
    <mergeCell ref="A124:B124"/>
    <mergeCell ref="A125:B125"/>
    <mergeCell ref="A126:B126"/>
    <mergeCell ref="A127:B127"/>
    <mergeCell ref="A128:B128"/>
    <mergeCell ref="A129:B129"/>
    <mergeCell ref="A118:B118"/>
    <mergeCell ref="A119:B119"/>
    <mergeCell ref="A120:B120"/>
    <mergeCell ref="A121:B121"/>
    <mergeCell ref="A122:B122"/>
    <mergeCell ref="A123:B123"/>
    <mergeCell ref="A112:B112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100:B100"/>
    <mergeCell ref="A101:B101"/>
    <mergeCell ref="A102:B102"/>
    <mergeCell ref="A103:B103"/>
    <mergeCell ref="A104:B104"/>
    <mergeCell ref="A105:B105"/>
    <mergeCell ref="A94:B94"/>
    <mergeCell ref="A95:B95"/>
    <mergeCell ref="A96:B96"/>
    <mergeCell ref="A97:B97"/>
    <mergeCell ref="A98:B98"/>
    <mergeCell ref="A99:B99"/>
    <mergeCell ref="A88:B88"/>
    <mergeCell ref="A89:B89"/>
    <mergeCell ref="A90:B90"/>
    <mergeCell ref="A91:B91"/>
    <mergeCell ref="A92:B92"/>
    <mergeCell ref="A93:B93"/>
    <mergeCell ref="A82:B82"/>
    <mergeCell ref="A83:B83"/>
    <mergeCell ref="A84:B84"/>
    <mergeCell ref="A85:B85"/>
    <mergeCell ref="A86:B86"/>
    <mergeCell ref="A87:B87"/>
    <mergeCell ref="A76:B76"/>
    <mergeCell ref="A77:B77"/>
    <mergeCell ref="A78:B78"/>
    <mergeCell ref="A79:B79"/>
    <mergeCell ref="A80:B80"/>
    <mergeCell ref="A81:B81"/>
    <mergeCell ref="A70:B70"/>
    <mergeCell ref="A71:B71"/>
    <mergeCell ref="A72:B72"/>
    <mergeCell ref="A73:B73"/>
    <mergeCell ref="A74:B74"/>
    <mergeCell ref="A75:B75"/>
    <mergeCell ref="A64:B64"/>
    <mergeCell ref="A65:B65"/>
    <mergeCell ref="A66:B66"/>
    <mergeCell ref="A67:B67"/>
    <mergeCell ref="A68:B68"/>
    <mergeCell ref="A69:B69"/>
    <mergeCell ref="A58:B58"/>
    <mergeCell ref="A59:B59"/>
    <mergeCell ref="A60:B60"/>
    <mergeCell ref="A61:B61"/>
    <mergeCell ref="A62:B62"/>
    <mergeCell ref="A63:B63"/>
    <mergeCell ref="A52:B52"/>
    <mergeCell ref="A53:B53"/>
    <mergeCell ref="A54:B54"/>
    <mergeCell ref="A55:B55"/>
    <mergeCell ref="A56:B56"/>
    <mergeCell ref="A57:B57"/>
    <mergeCell ref="A46:B46"/>
    <mergeCell ref="A47:B47"/>
    <mergeCell ref="A48:B48"/>
    <mergeCell ref="A49:B49"/>
    <mergeCell ref="A50:B50"/>
    <mergeCell ref="A51:B51"/>
    <mergeCell ref="S1:T2"/>
    <mergeCell ref="A41:B41"/>
    <mergeCell ref="A42:B42"/>
    <mergeCell ref="A43:B43"/>
    <mergeCell ref="A44:B44"/>
    <mergeCell ref="A45:B45"/>
    <mergeCell ref="G41:H41"/>
    <mergeCell ref="G42:H42"/>
    <mergeCell ref="G43:H43"/>
    <mergeCell ref="G44:H44"/>
    <mergeCell ref="A1:B2"/>
    <mergeCell ref="D1:E2"/>
    <mergeCell ref="G1:H2"/>
    <mergeCell ref="J1:K2"/>
    <mergeCell ref="M1:N2"/>
    <mergeCell ref="P1:Q2"/>
    <mergeCell ref="G45:H45"/>
    <mergeCell ref="G46:H4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5"/>
  <sheetViews>
    <sheetView topLeftCell="G1" workbookViewId="0">
      <selection activeCell="P3" sqref="P3"/>
    </sheetView>
  </sheetViews>
  <sheetFormatPr defaultRowHeight="15" x14ac:dyDescent="0.25"/>
  <sheetData>
    <row r="1" spans="1:29" x14ac:dyDescent="0.25">
      <c r="A1" s="204" t="s">
        <v>50</v>
      </c>
      <c r="B1" s="204"/>
      <c r="D1" s="204" t="s">
        <v>51</v>
      </c>
      <c r="E1" s="204"/>
      <c r="G1" s="204" t="s">
        <v>52</v>
      </c>
      <c r="H1" s="204"/>
      <c r="J1" s="204" t="s">
        <v>53</v>
      </c>
      <c r="K1" s="204"/>
      <c r="M1" s="204" t="s">
        <v>54</v>
      </c>
      <c r="N1" s="204"/>
      <c r="P1" s="204" t="s">
        <v>59</v>
      </c>
      <c r="Q1" s="204"/>
      <c r="S1" s="204" t="s">
        <v>55</v>
      </c>
      <c r="T1" s="204"/>
      <c r="V1" s="204" t="s">
        <v>56</v>
      </c>
      <c r="W1" s="204"/>
      <c r="Y1" s="204" t="s">
        <v>57</v>
      </c>
      <c r="Z1" s="204"/>
      <c r="AB1" s="204" t="s">
        <v>58</v>
      </c>
      <c r="AC1" s="204"/>
    </row>
    <row r="2" spans="1:29" ht="15.75" thickBot="1" x14ac:dyDescent="0.3">
      <c r="A2" s="192"/>
      <c r="B2" s="192"/>
      <c r="D2" s="192"/>
      <c r="E2" s="192"/>
      <c r="G2" s="192"/>
      <c r="H2" s="192"/>
      <c r="J2" s="192"/>
      <c r="K2" s="192"/>
      <c r="M2" s="192"/>
      <c r="N2" s="192"/>
      <c r="P2" s="192"/>
      <c r="Q2" s="192"/>
      <c r="S2" s="192"/>
      <c r="T2" s="192"/>
      <c r="V2" s="192"/>
      <c r="W2" s="192"/>
      <c r="Y2" s="192"/>
      <c r="Z2" s="192"/>
      <c r="AB2" s="192"/>
      <c r="AC2" s="192"/>
    </row>
    <row r="3" spans="1:29" ht="15.75" thickBot="1" x14ac:dyDescent="0.3">
      <c r="A3" s="22">
        <v>-50</v>
      </c>
      <c r="B3" s="23">
        <v>100</v>
      </c>
      <c r="D3" s="22">
        <v>-50</v>
      </c>
      <c r="E3" s="23">
        <v>100</v>
      </c>
      <c r="G3" s="22">
        <v>-50</v>
      </c>
      <c r="H3" s="23">
        <v>200</v>
      </c>
      <c r="J3" s="22">
        <v>0</v>
      </c>
      <c r="K3" s="23">
        <v>100</v>
      </c>
      <c r="M3" s="22">
        <v>-50</v>
      </c>
      <c r="N3" s="23">
        <v>100</v>
      </c>
      <c r="P3" s="22">
        <v>0</v>
      </c>
      <c r="Q3" s="23">
        <v>1300</v>
      </c>
      <c r="S3" s="30">
        <v>100</v>
      </c>
      <c r="T3" s="31">
        <v>1800</v>
      </c>
      <c r="V3" s="30">
        <v>100</v>
      </c>
      <c r="W3" s="31">
        <v>1800</v>
      </c>
      <c r="Y3" s="30">
        <v>100</v>
      </c>
      <c r="Z3" s="31">
        <v>1800</v>
      </c>
      <c r="AB3" s="22">
        <v>0</v>
      </c>
      <c r="AC3" s="23">
        <v>1300</v>
      </c>
    </row>
    <row r="4" spans="1:29" ht="15.75" thickBot="1" x14ac:dyDescent="0.3">
      <c r="A4" s="24">
        <v>-50</v>
      </c>
      <c r="B4" s="25">
        <v>150</v>
      </c>
      <c r="D4" s="24">
        <v>-50</v>
      </c>
      <c r="E4" s="25">
        <v>150</v>
      </c>
      <c r="G4" s="24">
        <v>0</v>
      </c>
      <c r="H4" s="25">
        <v>150</v>
      </c>
      <c r="J4" s="24">
        <v>0</v>
      </c>
      <c r="K4" s="25">
        <v>150</v>
      </c>
      <c r="M4" s="24">
        <v>0</v>
      </c>
      <c r="N4" s="25">
        <v>100</v>
      </c>
      <c r="P4" s="28">
        <v>500</v>
      </c>
      <c r="Q4" s="29">
        <v>1300</v>
      </c>
      <c r="S4" s="27"/>
      <c r="T4" s="27"/>
      <c r="V4" s="27"/>
      <c r="W4" s="27"/>
      <c r="Y4" s="27"/>
      <c r="Z4" s="27"/>
      <c r="AB4" s="28">
        <v>500</v>
      </c>
      <c r="AC4" s="29">
        <v>1300</v>
      </c>
    </row>
    <row r="5" spans="1:29" ht="15.75" thickBot="1" x14ac:dyDescent="0.3">
      <c r="A5" s="24">
        <v>-50</v>
      </c>
      <c r="B5" s="25">
        <v>200</v>
      </c>
      <c r="D5" s="24">
        <v>-50</v>
      </c>
      <c r="E5" s="25">
        <v>200</v>
      </c>
      <c r="G5" s="24">
        <v>0</v>
      </c>
      <c r="H5" s="25">
        <v>200</v>
      </c>
      <c r="J5" s="28">
        <v>0</v>
      </c>
      <c r="K5" s="29">
        <v>200</v>
      </c>
      <c r="M5" s="24">
        <v>0</v>
      </c>
      <c r="N5" s="25">
        <v>150</v>
      </c>
      <c r="P5" s="27"/>
      <c r="Q5" s="27"/>
      <c r="S5" s="27"/>
      <c r="T5" s="27"/>
      <c r="V5" s="27"/>
      <c r="W5" s="27"/>
      <c r="Y5" s="27"/>
      <c r="Z5" s="27"/>
      <c r="AB5" s="27"/>
      <c r="AC5" s="27"/>
    </row>
    <row r="6" spans="1:29" ht="15.75" thickBot="1" x14ac:dyDescent="0.3">
      <c r="A6" s="24">
        <v>0</v>
      </c>
      <c r="B6" s="25">
        <v>100</v>
      </c>
      <c r="D6" s="24">
        <v>0</v>
      </c>
      <c r="E6" s="25">
        <v>100</v>
      </c>
      <c r="G6" s="24">
        <v>0</v>
      </c>
      <c r="H6" s="25">
        <v>300</v>
      </c>
      <c r="J6" s="27"/>
      <c r="K6" s="27"/>
      <c r="M6" s="24">
        <v>0</v>
      </c>
      <c r="N6" s="25">
        <v>200</v>
      </c>
      <c r="P6" s="27"/>
      <c r="Q6" s="27"/>
      <c r="S6" s="27"/>
      <c r="T6" s="27"/>
      <c r="V6" s="27"/>
      <c r="W6" s="27"/>
      <c r="Y6" s="27"/>
      <c r="Z6" s="27"/>
      <c r="AB6" s="27"/>
      <c r="AC6" s="27"/>
    </row>
    <row r="7" spans="1:29" ht="15.75" thickBot="1" x14ac:dyDescent="0.3">
      <c r="A7" s="24">
        <v>0</v>
      </c>
      <c r="B7" s="25">
        <v>150</v>
      </c>
      <c r="D7" s="24">
        <v>0</v>
      </c>
      <c r="E7" s="25">
        <v>150</v>
      </c>
      <c r="G7" s="24">
        <v>0</v>
      </c>
      <c r="H7" s="25">
        <v>400</v>
      </c>
      <c r="J7" s="27"/>
      <c r="K7" s="27"/>
      <c r="M7" s="28">
        <v>0</v>
      </c>
      <c r="N7" s="29">
        <v>300</v>
      </c>
      <c r="P7" s="27"/>
      <c r="Q7" s="27"/>
      <c r="S7" s="27"/>
      <c r="T7" s="27"/>
      <c r="V7" s="27"/>
      <c r="W7" s="27"/>
      <c r="Y7" s="27"/>
      <c r="Z7" s="27"/>
      <c r="AB7" s="27"/>
      <c r="AC7" s="27"/>
    </row>
    <row r="8" spans="1:29" ht="15.75" thickBot="1" x14ac:dyDescent="0.3">
      <c r="A8" s="24">
        <v>0</v>
      </c>
      <c r="B8" s="25">
        <v>200</v>
      </c>
      <c r="D8" s="24">
        <v>0</v>
      </c>
      <c r="E8" s="25">
        <v>200</v>
      </c>
      <c r="G8" s="24">
        <v>0</v>
      </c>
      <c r="H8" s="25">
        <v>600</v>
      </c>
      <c r="J8" s="27"/>
      <c r="K8" s="27"/>
      <c r="M8" s="27"/>
      <c r="N8" s="27"/>
      <c r="P8" s="27"/>
      <c r="Q8" s="27"/>
      <c r="S8" s="27"/>
      <c r="T8" s="27"/>
      <c r="V8" s="27"/>
      <c r="W8" s="27"/>
      <c r="Y8" s="27"/>
      <c r="Z8" s="27"/>
      <c r="AB8" s="27"/>
      <c r="AC8" s="27"/>
    </row>
    <row r="9" spans="1:29" ht="15.75" thickBot="1" x14ac:dyDescent="0.3">
      <c r="A9" s="24">
        <v>0</v>
      </c>
      <c r="B9" s="25">
        <v>300</v>
      </c>
      <c r="D9" s="24">
        <v>0</v>
      </c>
      <c r="E9" s="25">
        <v>300</v>
      </c>
      <c r="G9" s="22">
        <v>0</v>
      </c>
      <c r="H9" s="23">
        <v>800</v>
      </c>
      <c r="J9" s="27"/>
      <c r="K9" s="27"/>
      <c r="M9" s="27"/>
      <c r="N9" s="27"/>
      <c r="P9" s="27"/>
      <c r="Q9" s="27"/>
      <c r="S9" s="27"/>
      <c r="T9" s="27"/>
      <c r="V9" s="27"/>
      <c r="W9" s="27"/>
      <c r="Y9" s="27"/>
      <c r="Z9" s="27"/>
      <c r="AB9" s="27"/>
      <c r="AC9" s="27"/>
    </row>
    <row r="10" spans="1:29" ht="15.75" thickBot="1" x14ac:dyDescent="0.3">
      <c r="A10" s="24">
        <v>0</v>
      </c>
      <c r="B10" s="25">
        <v>400</v>
      </c>
      <c r="D10" s="24">
        <v>0</v>
      </c>
      <c r="E10" s="25">
        <v>400</v>
      </c>
      <c r="G10" s="24">
        <v>0</v>
      </c>
      <c r="H10" s="25">
        <v>900</v>
      </c>
      <c r="J10" s="27"/>
      <c r="K10" s="27"/>
      <c r="M10" s="27"/>
      <c r="N10" s="27"/>
      <c r="P10" s="27"/>
      <c r="Q10" s="27"/>
      <c r="S10" s="27"/>
      <c r="T10" s="27"/>
      <c r="V10" s="27"/>
      <c r="W10" s="27"/>
      <c r="Y10" s="27"/>
      <c r="Z10" s="27"/>
      <c r="AB10" s="27"/>
      <c r="AC10" s="27"/>
    </row>
    <row r="11" spans="1:29" ht="15.75" thickBot="1" x14ac:dyDescent="0.3">
      <c r="A11" s="24">
        <v>0</v>
      </c>
      <c r="B11" s="25">
        <v>600</v>
      </c>
      <c r="D11" s="24">
        <v>0</v>
      </c>
      <c r="E11" s="25">
        <v>600</v>
      </c>
      <c r="G11" s="24">
        <v>0</v>
      </c>
      <c r="H11" s="25">
        <v>1100</v>
      </c>
      <c r="J11" s="27"/>
      <c r="K11" s="27"/>
      <c r="M11" s="27"/>
      <c r="N11" s="27"/>
      <c r="P11" s="27"/>
      <c r="Q11" s="27"/>
      <c r="S11" s="27"/>
      <c r="T11" s="27"/>
      <c r="V11" s="27"/>
      <c r="W11" s="27"/>
      <c r="Y11" s="27"/>
      <c r="Z11" s="27"/>
      <c r="AB11" s="27"/>
      <c r="AC11" s="27"/>
    </row>
    <row r="12" spans="1:29" ht="15.75" thickBot="1" x14ac:dyDescent="0.3">
      <c r="A12" s="24">
        <v>0</v>
      </c>
      <c r="B12" s="25">
        <v>800</v>
      </c>
      <c r="D12" s="24">
        <v>0</v>
      </c>
      <c r="E12" s="25">
        <v>800</v>
      </c>
      <c r="G12" s="24">
        <v>200</v>
      </c>
      <c r="H12" s="25">
        <v>600</v>
      </c>
      <c r="J12" s="27"/>
      <c r="K12" s="27"/>
      <c r="M12" s="27"/>
      <c r="N12" s="27"/>
      <c r="P12" s="27"/>
      <c r="Q12" s="27"/>
      <c r="S12" s="27"/>
      <c r="T12" s="27"/>
      <c r="V12" s="27"/>
      <c r="W12" s="27"/>
      <c r="Y12" s="27"/>
      <c r="Z12" s="27"/>
      <c r="AB12" s="27"/>
      <c r="AC12" s="27"/>
    </row>
    <row r="13" spans="1:29" ht="15.75" thickBot="1" x14ac:dyDescent="0.3">
      <c r="A13" s="24">
        <v>50</v>
      </c>
      <c r="B13" s="25">
        <v>200</v>
      </c>
      <c r="D13" s="24">
        <v>50</v>
      </c>
      <c r="E13" s="25">
        <v>200</v>
      </c>
      <c r="G13" s="24">
        <v>200</v>
      </c>
      <c r="H13" s="25">
        <v>800</v>
      </c>
      <c r="J13" s="27"/>
      <c r="K13" s="27"/>
      <c r="M13" s="27"/>
      <c r="N13" s="27"/>
      <c r="P13" s="27"/>
      <c r="Q13" s="27"/>
      <c r="S13" s="27"/>
      <c r="T13" s="27"/>
      <c r="V13" s="27"/>
      <c r="W13" s="27"/>
      <c r="Y13" s="27"/>
      <c r="Z13" s="27"/>
      <c r="AB13" s="27"/>
      <c r="AC13" s="27"/>
    </row>
    <row r="14" spans="1:29" ht="15.75" thickBot="1" x14ac:dyDescent="0.3">
      <c r="A14" s="28">
        <v>150</v>
      </c>
      <c r="B14" s="29">
        <v>400</v>
      </c>
      <c r="D14" s="28">
        <v>150</v>
      </c>
      <c r="E14" s="29">
        <v>400</v>
      </c>
      <c r="G14" s="24">
        <v>300</v>
      </c>
      <c r="H14" s="25">
        <v>450</v>
      </c>
      <c r="J14" s="27"/>
      <c r="K14" s="27"/>
      <c r="M14" s="27"/>
      <c r="N14" s="27"/>
      <c r="P14" s="27"/>
      <c r="Q14" s="27"/>
      <c r="S14" s="27"/>
      <c r="T14" s="27"/>
      <c r="V14" s="27"/>
      <c r="W14" s="27"/>
      <c r="Y14" s="27"/>
      <c r="Z14" s="27"/>
      <c r="AB14" s="27"/>
      <c r="AC14" s="27"/>
    </row>
    <row r="15" spans="1:29" ht="15.75" thickBot="1" x14ac:dyDescent="0.3">
      <c r="A15" s="27"/>
      <c r="B15" s="27"/>
      <c r="D15" s="27"/>
      <c r="E15" s="27"/>
      <c r="G15" s="24">
        <v>400</v>
      </c>
      <c r="H15" s="25">
        <v>900</v>
      </c>
      <c r="J15" s="27"/>
      <c r="K15" s="27"/>
      <c r="M15" s="27"/>
      <c r="N15" s="27"/>
      <c r="P15" s="27"/>
      <c r="Q15" s="27"/>
      <c r="S15" s="27"/>
      <c r="T15" s="27"/>
      <c r="V15" s="27"/>
      <c r="W15" s="27"/>
      <c r="Y15" s="27"/>
      <c r="Z15" s="27"/>
      <c r="AB15" s="27"/>
      <c r="AC15" s="27"/>
    </row>
    <row r="16" spans="1:29" ht="15.75" thickBot="1" x14ac:dyDescent="0.3">
      <c r="A16" s="27"/>
      <c r="B16" s="27"/>
      <c r="D16" s="27"/>
      <c r="E16" s="27"/>
      <c r="G16" s="24">
        <v>550</v>
      </c>
      <c r="H16" s="25">
        <v>650</v>
      </c>
      <c r="J16" s="27"/>
      <c r="K16" s="27"/>
      <c r="M16" s="27"/>
      <c r="N16" s="27"/>
      <c r="P16" s="27"/>
      <c r="Q16" s="27"/>
      <c r="S16" s="27"/>
      <c r="T16" s="27"/>
      <c r="V16" s="27"/>
      <c r="W16" s="27"/>
      <c r="Y16" s="27"/>
      <c r="Z16" s="27"/>
      <c r="AB16" s="27"/>
      <c r="AC16" s="27"/>
    </row>
    <row r="17" spans="1:29" ht="15.75" thickBot="1" x14ac:dyDescent="0.3">
      <c r="A17" s="27"/>
      <c r="B17" s="27"/>
      <c r="D17" s="27"/>
      <c r="E17" s="27"/>
      <c r="G17" s="24">
        <v>550</v>
      </c>
      <c r="H17" s="25">
        <v>750</v>
      </c>
      <c r="J17" s="27"/>
      <c r="K17" s="27"/>
      <c r="M17" s="27"/>
      <c r="N17" s="27"/>
      <c r="P17" s="27"/>
      <c r="Q17" s="27"/>
      <c r="S17" s="27"/>
      <c r="T17" s="27"/>
      <c r="V17" s="27"/>
      <c r="W17" s="27"/>
      <c r="Y17" s="27"/>
      <c r="Z17" s="27"/>
      <c r="AB17" s="27"/>
      <c r="AC17" s="27"/>
    </row>
    <row r="18" spans="1:29" x14ac:dyDescent="0.25">
      <c r="A18" s="27"/>
      <c r="B18" s="27"/>
      <c r="D18" s="27"/>
      <c r="E18" s="27"/>
      <c r="G18" s="28">
        <v>600</v>
      </c>
      <c r="H18" s="29">
        <v>1100</v>
      </c>
      <c r="J18" s="27"/>
      <c r="K18" s="27"/>
      <c r="M18" s="27"/>
      <c r="N18" s="27"/>
      <c r="P18" s="27"/>
      <c r="Q18" s="27"/>
      <c r="S18" s="27"/>
      <c r="T18" s="27"/>
      <c r="V18" s="27"/>
      <c r="W18" s="27"/>
      <c r="Y18" s="27"/>
      <c r="Z18" s="27"/>
      <c r="AB18" s="27"/>
      <c r="AC18" s="27"/>
    </row>
    <row r="19" spans="1:29" x14ac:dyDescent="0.25">
      <c r="A19" s="27"/>
      <c r="B19" s="27"/>
      <c r="D19" s="27"/>
      <c r="E19" s="27"/>
      <c r="G19" s="27"/>
      <c r="H19" s="27"/>
      <c r="J19" s="27"/>
      <c r="K19" s="27"/>
      <c r="M19" s="27"/>
      <c r="N19" s="27"/>
      <c r="P19" s="27"/>
      <c r="Q19" s="27"/>
      <c r="S19" s="27"/>
      <c r="T19" s="27"/>
      <c r="V19" s="27"/>
      <c r="W19" s="27"/>
      <c r="Y19" s="27"/>
      <c r="Z19" s="27"/>
      <c r="AB19" s="27"/>
      <c r="AC19" s="27"/>
    </row>
    <row r="20" spans="1:29" x14ac:dyDescent="0.25">
      <c r="A20" s="27"/>
      <c r="B20" s="27"/>
      <c r="D20" s="27"/>
      <c r="E20" s="27"/>
      <c r="G20" s="27"/>
      <c r="H20" s="27"/>
      <c r="J20" s="27"/>
      <c r="K20" s="27"/>
      <c r="M20" s="27"/>
      <c r="N20" s="27"/>
      <c r="P20" s="27"/>
      <c r="Q20" s="27"/>
      <c r="S20" s="27"/>
      <c r="T20" s="27"/>
      <c r="V20" s="27"/>
      <c r="W20" s="27"/>
      <c r="Y20" s="27"/>
      <c r="Z20" s="27"/>
      <c r="AB20" s="27"/>
      <c r="AC20" s="27"/>
    </row>
    <row r="21" spans="1:29" x14ac:dyDescent="0.25">
      <c r="A21" s="27"/>
      <c r="B21" s="27"/>
      <c r="D21" s="27"/>
      <c r="E21" s="27"/>
      <c r="G21" s="27"/>
      <c r="H21" s="27"/>
      <c r="J21" s="27"/>
      <c r="K21" s="27"/>
      <c r="M21" s="27"/>
      <c r="N21" s="27"/>
      <c r="P21" s="27"/>
      <c r="Q21" s="27"/>
      <c r="S21" s="27"/>
      <c r="T21" s="27"/>
      <c r="V21" s="27"/>
      <c r="W21" s="27"/>
      <c r="Y21" s="27"/>
      <c r="Z21" s="27"/>
      <c r="AB21" s="27"/>
      <c r="AC21" s="27"/>
    </row>
    <row r="22" spans="1:29" x14ac:dyDescent="0.25">
      <c r="A22" s="27"/>
      <c r="B22" s="27"/>
      <c r="D22" s="27"/>
      <c r="E22" s="27"/>
      <c r="G22" s="27"/>
      <c r="H22" s="27"/>
      <c r="J22" s="27"/>
      <c r="K22" s="27"/>
      <c r="M22" s="27"/>
      <c r="N22" s="27"/>
      <c r="P22" s="27"/>
      <c r="Q22" s="27"/>
      <c r="S22" s="27"/>
      <c r="T22" s="27"/>
      <c r="V22" s="27"/>
      <c r="W22" s="27"/>
      <c r="Y22" s="27"/>
      <c r="Z22" s="27"/>
      <c r="AB22" s="27"/>
      <c r="AC22" s="27"/>
    </row>
    <row r="23" spans="1:29" x14ac:dyDescent="0.25">
      <c r="A23" s="27"/>
      <c r="B23" s="27"/>
      <c r="D23" s="27"/>
      <c r="E23" s="27"/>
      <c r="G23" s="27"/>
      <c r="H23" s="27"/>
      <c r="J23" s="27"/>
      <c r="K23" s="27"/>
      <c r="M23" s="27"/>
      <c r="N23" s="27"/>
      <c r="P23" s="27"/>
      <c r="Q23" s="27"/>
      <c r="S23" s="27"/>
      <c r="T23" s="27"/>
      <c r="V23" s="27"/>
      <c r="W23" s="27"/>
      <c r="Y23" s="27"/>
      <c r="Z23" s="27"/>
      <c r="AB23" s="27"/>
      <c r="AC23" s="27"/>
    </row>
    <row r="24" spans="1:29" x14ac:dyDescent="0.25">
      <c r="A24" s="27"/>
      <c r="B24" s="27"/>
      <c r="D24" s="27"/>
      <c r="E24" s="27"/>
      <c r="G24" s="27"/>
      <c r="H24" s="27"/>
      <c r="J24" s="27"/>
      <c r="K24" s="27"/>
      <c r="M24" s="27"/>
      <c r="N24" s="27"/>
      <c r="P24" s="27"/>
      <c r="Q24" s="27"/>
      <c r="S24" s="27"/>
      <c r="T24" s="27"/>
      <c r="V24" s="27"/>
      <c r="W24" s="27"/>
      <c r="Y24" s="27"/>
      <c r="Z24" s="27"/>
      <c r="AB24" s="27"/>
      <c r="AC24" s="27"/>
    </row>
    <row r="25" spans="1:29" x14ac:dyDescent="0.25">
      <c r="A25" s="27"/>
      <c r="B25" s="27"/>
      <c r="D25" s="27"/>
      <c r="E25" s="27"/>
      <c r="G25" s="27"/>
      <c r="H25" s="27"/>
      <c r="J25" s="27"/>
      <c r="K25" s="27"/>
      <c r="M25" s="27"/>
      <c r="N25" s="27"/>
      <c r="P25" s="27"/>
      <c r="Q25" s="27"/>
      <c r="S25" s="27"/>
      <c r="T25" s="27"/>
      <c r="V25" s="27"/>
      <c r="W25" s="27"/>
      <c r="Y25" s="27"/>
      <c r="Z25" s="27"/>
      <c r="AB25" s="27"/>
      <c r="AC25" s="27"/>
    </row>
    <row r="26" spans="1:29" x14ac:dyDescent="0.25">
      <c r="A26" s="27"/>
      <c r="B26" s="27"/>
      <c r="D26" s="27"/>
      <c r="E26" s="27"/>
      <c r="G26" s="27"/>
      <c r="H26" s="27"/>
      <c r="J26" s="27"/>
      <c r="K26" s="27"/>
      <c r="M26" s="27"/>
      <c r="N26" s="27"/>
      <c r="P26" s="27"/>
      <c r="Q26" s="27"/>
      <c r="S26" s="27"/>
      <c r="T26" s="27"/>
      <c r="V26" s="27"/>
      <c r="W26" s="27"/>
      <c r="Y26" s="27"/>
      <c r="Z26" s="27"/>
      <c r="AB26" s="27"/>
      <c r="AC26" s="27"/>
    </row>
    <row r="27" spans="1:29" x14ac:dyDescent="0.25">
      <c r="A27" s="27"/>
      <c r="B27" s="27"/>
      <c r="D27" s="27"/>
      <c r="E27" s="27"/>
      <c r="G27" s="27"/>
      <c r="H27" s="27"/>
      <c r="J27" s="27"/>
      <c r="K27" s="27"/>
      <c r="M27" s="27"/>
      <c r="N27" s="27"/>
      <c r="P27" s="27"/>
      <c r="Q27" s="27"/>
      <c r="S27" s="27"/>
      <c r="T27" s="27"/>
      <c r="V27" s="27"/>
      <c r="W27" s="27"/>
      <c r="Y27" s="27"/>
      <c r="Z27" s="27"/>
      <c r="AB27" s="27"/>
      <c r="AC27" s="27"/>
    </row>
    <row r="28" spans="1:29" x14ac:dyDescent="0.25">
      <c r="A28" s="27"/>
      <c r="B28" s="27"/>
      <c r="D28" s="27"/>
      <c r="E28" s="27"/>
      <c r="G28" s="27"/>
      <c r="H28" s="27"/>
      <c r="J28" s="27"/>
      <c r="K28" s="27"/>
      <c r="M28" s="27"/>
      <c r="N28" s="27"/>
      <c r="P28" s="27"/>
      <c r="Q28" s="27"/>
      <c r="S28" s="27"/>
      <c r="T28" s="27"/>
      <c r="V28" s="27"/>
      <c r="W28" s="27"/>
      <c r="Y28" s="27"/>
      <c r="Z28" s="27"/>
      <c r="AB28" s="27"/>
      <c r="AC28" s="27"/>
    </row>
    <row r="29" spans="1:29" x14ac:dyDescent="0.25">
      <c r="A29" s="27"/>
      <c r="B29" s="27"/>
      <c r="D29" s="27"/>
      <c r="E29" s="27"/>
      <c r="G29" s="27"/>
      <c r="H29" s="27"/>
      <c r="J29" s="27"/>
      <c r="K29" s="27"/>
      <c r="M29" s="27"/>
      <c r="N29" s="27"/>
      <c r="P29" s="27"/>
      <c r="Q29" s="27"/>
      <c r="S29" s="27"/>
      <c r="T29" s="27"/>
      <c r="V29" s="27"/>
      <c r="W29" s="27"/>
      <c r="Y29" s="27"/>
      <c r="Z29" s="27"/>
      <c r="AB29" s="27"/>
      <c r="AC29" s="27"/>
    </row>
    <row r="30" spans="1:29" x14ac:dyDescent="0.25">
      <c r="A30" s="27"/>
      <c r="B30" s="27"/>
      <c r="D30" s="27"/>
      <c r="E30" s="27"/>
      <c r="G30" s="27"/>
      <c r="H30" s="27"/>
      <c r="J30" s="27"/>
      <c r="K30" s="27"/>
      <c r="M30" s="27"/>
      <c r="N30" s="27"/>
      <c r="P30" s="27"/>
      <c r="Q30" s="27"/>
      <c r="S30" s="27"/>
      <c r="T30" s="27"/>
      <c r="V30" s="27"/>
      <c r="W30" s="27"/>
      <c r="Y30" s="27"/>
      <c r="Z30" s="27"/>
      <c r="AB30" s="27"/>
      <c r="AC30" s="27"/>
    </row>
    <row r="31" spans="1:29" x14ac:dyDescent="0.25">
      <c r="A31" s="27"/>
      <c r="B31" s="27"/>
      <c r="D31" s="27"/>
      <c r="E31" s="27"/>
      <c r="G31" s="27"/>
      <c r="H31" s="27"/>
      <c r="J31" s="27"/>
      <c r="K31" s="27"/>
      <c r="M31" s="27"/>
      <c r="N31" s="27"/>
      <c r="P31" s="27"/>
      <c r="Q31" s="27"/>
      <c r="S31" s="27"/>
      <c r="T31" s="27"/>
      <c r="V31" s="27"/>
      <c r="W31" s="27"/>
      <c r="Y31" s="27"/>
      <c r="Z31" s="27"/>
      <c r="AB31" s="27"/>
      <c r="AC31" s="27"/>
    </row>
    <row r="32" spans="1:29" x14ac:dyDescent="0.25">
      <c r="A32" s="27"/>
      <c r="B32" s="27"/>
      <c r="D32" s="27"/>
      <c r="E32" s="27"/>
      <c r="G32" s="27"/>
      <c r="H32" s="27"/>
      <c r="J32" s="27"/>
      <c r="K32" s="27"/>
      <c r="M32" s="27"/>
      <c r="N32" s="27"/>
      <c r="P32" s="27"/>
      <c r="Q32" s="27"/>
      <c r="S32" s="27"/>
      <c r="T32" s="27"/>
      <c r="V32" s="27"/>
      <c r="W32" s="27"/>
      <c r="Y32" s="27"/>
      <c r="Z32" s="27"/>
      <c r="AB32" s="27"/>
      <c r="AC32" s="27"/>
    </row>
    <row r="33" spans="1:29" x14ac:dyDescent="0.25">
      <c r="A33" s="27"/>
      <c r="B33" s="27"/>
      <c r="D33" s="27"/>
      <c r="E33" s="27"/>
      <c r="G33" s="27"/>
      <c r="H33" s="27"/>
      <c r="J33" s="27"/>
      <c r="K33" s="27"/>
      <c r="M33" s="27"/>
      <c r="N33" s="27"/>
      <c r="P33" s="27"/>
      <c r="Q33" s="27"/>
      <c r="S33" s="27"/>
      <c r="T33" s="27"/>
      <c r="V33" s="27"/>
      <c r="W33" s="27"/>
      <c r="Y33" s="27"/>
      <c r="Z33" s="27"/>
      <c r="AB33" s="27"/>
      <c r="AC33" s="27"/>
    </row>
    <row r="34" spans="1:29" x14ac:dyDescent="0.25">
      <c r="A34" s="27"/>
      <c r="B34" s="27"/>
      <c r="D34" s="27"/>
      <c r="E34" s="27"/>
      <c r="G34" s="27"/>
      <c r="H34" s="27"/>
      <c r="J34" s="27"/>
      <c r="K34" s="27"/>
      <c r="M34" s="27"/>
      <c r="N34" s="27"/>
      <c r="P34" s="27"/>
      <c r="Q34" s="27"/>
      <c r="S34" s="27"/>
      <c r="T34" s="27"/>
      <c r="V34" s="27"/>
      <c r="W34" s="27"/>
      <c r="Y34" s="27"/>
      <c r="Z34" s="27"/>
      <c r="AB34" s="27"/>
      <c r="AC34" s="27"/>
    </row>
    <row r="35" spans="1:29" x14ac:dyDescent="0.25">
      <c r="A35" s="27"/>
      <c r="B35" s="27"/>
      <c r="D35" s="27"/>
      <c r="E35" s="27"/>
      <c r="G35" s="27"/>
      <c r="H35" s="27"/>
      <c r="J35" s="27"/>
      <c r="K35" s="27"/>
      <c r="M35" s="27"/>
      <c r="N35" s="27"/>
      <c r="P35" s="27"/>
      <c r="Q35" s="27"/>
      <c r="S35" s="27"/>
      <c r="T35" s="27"/>
      <c r="V35" s="27"/>
      <c r="W35" s="27"/>
      <c r="Y35" s="27"/>
      <c r="Z35" s="27"/>
      <c r="AB35" s="27"/>
      <c r="AC35" s="27"/>
    </row>
    <row r="36" spans="1:29" x14ac:dyDescent="0.25">
      <c r="A36" s="27"/>
      <c r="B36" s="27"/>
      <c r="D36" s="27"/>
      <c r="E36" s="27"/>
      <c r="G36" s="27"/>
      <c r="H36" s="27"/>
      <c r="J36" s="27"/>
      <c r="K36" s="27"/>
      <c r="M36" s="27"/>
      <c r="N36" s="27"/>
      <c r="P36" s="27"/>
      <c r="Q36" s="27"/>
      <c r="S36" s="27"/>
      <c r="T36" s="27"/>
      <c r="V36" s="27"/>
      <c r="W36" s="27"/>
      <c r="Y36" s="27"/>
      <c r="Z36" s="27"/>
      <c r="AB36" s="27"/>
      <c r="AC36" s="27"/>
    </row>
    <row r="37" spans="1:29" x14ac:dyDescent="0.25">
      <c r="A37" s="27"/>
      <c r="B37" s="27"/>
      <c r="D37" s="27"/>
      <c r="E37" s="27"/>
      <c r="G37" s="27"/>
      <c r="H37" s="27"/>
      <c r="J37" s="27"/>
      <c r="K37" s="27"/>
      <c r="M37" s="27"/>
      <c r="N37" s="27"/>
      <c r="P37" s="27"/>
      <c r="Q37" s="27"/>
      <c r="S37" s="27"/>
      <c r="T37" s="27"/>
      <c r="V37" s="27"/>
      <c r="W37" s="27"/>
      <c r="Y37" s="27"/>
      <c r="Z37" s="27"/>
      <c r="AB37" s="27"/>
      <c r="AC37" s="27"/>
    </row>
    <row r="38" spans="1:29" x14ac:dyDescent="0.25">
      <c r="A38" s="27"/>
      <c r="B38" s="27"/>
      <c r="D38" s="27"/>
      <c r="E38" s="27"/>
      <c r="G38" s="27"/>
      <c r="H38" s="27"/>
      <c r="J38" s="27"/>
      <c r="K38" s="27"/>
      <c r="M38" s="27"/>
      <c r="N38" s="27"/>
      <c r="P38" s="27"/>
      <c r="Q38" s="27"/>
      <c r="S38" s="27"/>
      <c r="T38" s="27"/>
      <c r="V38" s="27"/>
      <c r="W38" s="27"/>
      <c r="Y38" s="27"/>
      <c r="Z38" s="27"/>
      <c r="AB38" s="27"/>
      <c r="AC38" s="27"/>
    </row>
    <row r="39" spans="1:29" x14ac:dyDescent="0.25">
      <c r="A39" s="27"/>
      <c r="B39" s="27"/>
      <c r="D39" s="27"/>
      <c r="E39" s="27"/>
      <c r="G39" s="27"/>
      <c r="H39" s="27"/>
      <c r="J39" s="27"/>
      <c r="K39" s="27"/>
      <c r="M39" s="27"/>
      <c r="N39" s="27"/>
      <c r="P39" s="27"/>
      <c r="Q39" s="27"/>
      <c r="S39" s="27"/>
      <c r="T39" s="27"/>
      <c r="V39" s="27"/>
      <c r="W39" s="27"/>
      <c r="Y39" s="27"/>
      <c r="Z39" s="27"/>
      <c r="AB39" s="27"/>
      <c r="AC39" s="27"/>
    </row>
    <row r="40" spans="1:29" ht="15.75" thickBot="1" x14ac:dyDescent="0.3"/>
    <row r="41" spans="1:29" x14ac:dyDescent="0.25">
      <c r="A41" s="199" t="str">
        <f>CONCATENATE(A3,"…",B3)</f>
        <v>-50…100</v>
      </c>
      <c r="B41" s="200"/>
      <c r="D41" s="199" t="str">
        <f>CONCATENATE(D3,"…",E3)</f>
        <v>-50…100</v>
      </c>
      <c r="E41" s="200"/>
      <c r="G41" s="199" t="str">
        <f>CONCATENATE(G3,"…",H3)</f>
        <v>-50…200</v>
      </c>
      <c r="H41" s="200"/>
      <c r="J41" s="199" t="str">
        <f>CONCATENATE(J3,"…",K3)</f>
        <v>0…100</v>
      </c>
      <c r="K41" s="200"/>
      <c r="M41" s="199" t="str">
        <f>CONCATENATE(M3,"…",N3)</f>
        <v>-50…100</v>
      </c>
      <c r="N41" s="200"/>
      <c r="P41" s="199" t="str">
        <f>CONCATENATE(P3,"…",Q3)</f>
        <v>0…1300</v>
      </c>
      <c r="Q41" s="200"/>
      <c r="S41" s="199" t="str">
        <f>CONCATENATE(S3,"…",T3)</f>
        <v>100…1800</v>
      </c>
      <c r="T41" s="200"/>
      <c r="V41" s="199" t="str">
        <f>CONCATENATE(V3,"…",W3)</f>
        <v>100…1800</v>
      </c>
      <c r="W41" s="200"/>
      <c r="Y41" s="199" t="str">
        <f>CONCATENATE(Y3,"…",Z3)</f>
        <v>100…1800</v>
      </c>
      <c r="Z41" s="200"/>
      <c r="AB41" s="199" t="str">
        <f>CONCATENATE(AB3,"…",AC3)</f>
        <v>0…1300</v>
      </c>
      <c r="AC41" s="200"/>
    </row>
    <row r="42" spans="1:29" x14ac:dyDescent="0.25">
      <c r="A42" s="197" t="str">
        <f t="shared" ref="A42:A78" si="0">CONCATENATE(A4,"…",B4)</f>
        <v>-50…150</v>
      </c>
      <c r="B42" s="198"/>
      <c r="D42" s="197" t="str">
        <f t="shared" ref="D42:D78" si="1">CONCATENATE(D4,"…",E4)</f>
        <v>-50…150</v>
      </c>
      <c r="E42" s="198"/>
      <c r="G42" s="197" t="str">
        <f t="shared" ref="G42:G78" si="2">CONCATENATE(G4,"…",H4)</f>
        <v>0…150</v>
      </c>
      <c r="H42" s="198"/>
      <c r="J42" s="197" t="str">
        <f t="shared" ref="J42:J78" si="3">CONCATENATE(J4,"…",K4)</f>
        <v>0…150</v>
      </c>
      <c r="K42" s="198"/>
      <c r="M42" s="197" t="str">
        <f t="shared" ref="M42:M78" si="4">CONCATENATE(M4,"…",N4)</f>
        <v>0…100</v>
      </c>
      <c r="N42" s="198"/>
      <c r="P42" s="197" t="str">
        <f t="shared" ref="P42:P78" si="5">CONCATENATE(P4,"…",Q4)</f>
        <v>500…1300</v>
      </c>
      <c r="Q42" s="198"/>
      <c r="S42" s="197" t="str">
        <f t="shared" ref="S42:S78" si="6">CONCATENATE(S4,"…",T4)</f>
        <v>…</v>
      </c>
      <c r="T42" s="198"/>
      <c r="V42" s="197" t="str">
        <f t="shared" ref="V42:V78" si="7">CONCATENATE(V4,"…",W4)</f>
        <v>…</v>
      </c>
      <c r="W42" s="198"/>
      <c r="Y42" s="197" t="str">
        <f t="shared" ref="Y42:Y78" si="8">CONCATENATE(Y4,"…",Z4)</f>
        <v>…</v>
      </c>
      <c r="Z42" s="198"/>
      <c r="AB42" s="197" t="str">
        <f t="shared" ref="AB42:AB78" si="9">CONCATENATE(AB4,"…",AC4)</f>
        <v>500…1300</v>
      </c>
      <c r="AC42" s="198"/>
    </row>
    <row r="43" spans="1:29" x14ac:dyDescent="0.25">
      <c r="A43" s="197" t="str">
        <f t="shared" si="0"/>
        <v>-50…200</v>
      </c>
      <c r="B43" s="198"/>
      <c r="D43" s="197" t="str">
        <f t="shared" si="1"/>
        <v>-50…200</v>
      </c>
      <c r="E43" s="198"/>
      <c r="G43" s="197" t="str">
        <f t="shared" si="2"/>
        <v>0…200</v>
      </c>
      <c r="H43" s="198"/>
      <c r="J43" s="197" t="str">
        <f t="shared" si="3"/>
        <v>0…200</v>
      </c>
      <c r="K43" s="198"/>
      <c r="M43" s="197" t="str">
        <f t="shared" si="4"/>
        <v>0…150</v>
      </c>
      <c r="N43" s="198"/>
      <c r="P43" s="197" t="str">
        <f t="shared" si="5"/>
        <v>…</v>
      </c>
      <c r="Q43" s="198"/>
      <c r="S43" s="197" t="str">
        <f t="shared" si="6"/>
        <v>…</v>
      </c>
      <c r="T43" s="198"/>
      <c r="V43" s="197" t="str">
        <f t="shared" si="7"/>
        <v>…</v>
      </c>
      <c r="W43" s="198"/>
      <c r="Y43" s="197" t="str">
        <f t="shared" si="8"/>
        <v>…</v>
      </c>
      <c r="Z43" s="198"/>
      <c r="AB43" s="197" t="str">
        <f t="shared" si="9"/>
        <v>…</v>
      </c>
      <c r="AC43" s="198"/>
    </row>
    <row r="44" spans="1:29" x14ac:dyDescent="0.25">
      <c r="A44" s="197" t="str">
        <f t="shared" si="0"/>
        <v>0…100</v>
      </c>
      <c r="B44" s="198"/>
      <c r="D44" s="197" t="str">
        <f t="shared" si="1"/>
        <v>0…100</v>
      </c>
      <c r="E44" s="198"/>
      <c r="G44" s="197" t="str">
        <f t="shared" si="2"/>
        <v>0…300</v>
      </c>
      <c r="H44" s="198"/>
      <c r="J44" s="197" t="str">
        <f t="shared" si="3"/>
        <v>…</v>
      </c>
      <c r="K44" s="198"/>
      <c r="M44" s="197" t="str">
        <f t="shared" si="4"/>
        <v>0…200</v>
      </c>
      <c r="N44" s="198"/>
      <c r="P44" s="197" t="str">
        <f t="shared" si="5"/>
        <v>…</v>
      </c>
      <c r="Q44" s="198"/>
      <c r="S44" s="197" t="str">
        <f t="shared" si="6"/>
        <v>…</v>
      </c>
      <c r="T44" s="198"/>
      <c r="V44" s="197" t="str">
        <f t="shared" si="7"/>
        <v>…</v>
      </c>
      <c r="W44" s="198"/>
      <c r="Y44" s="197" t="str">
        <f t="shared" si="8"/>
        <v>…</v>
      </c>
      <c r="Z44" s="198"/>
      <c r="AB44" s="197" t="str">
        <f t="shared" si="9"/>
        <v>…</v>
      </c>
      <c r="AC44" s="198"/>
    </row>
    <row r="45" spans="1:29" x14ac:dyDescent="0.25">
      <c r="A45" s="197" t="str">
        <f t="shared" si="0"/>
        <v>0…150</v>
      </c>
      <c r="B45" s="198"/>
      <c r="D45" s="197" t="str">
        <f t="shared" si="1"/>
        <v>0…150</v>
      </c>
      <c r="E45" s="198"/>
      <c r="G45" s="197" t="str">
        <f t="shared" si="2"/>
        <v>0…400</v>
      </c>
      <c r="H45" s="198"/>
      <c r="J45" s="197" t="str">
        <f t="shared" si="3"/>
        <v>…</v>
      </c>
      <c r="K45" s="198"/>
      <c r="M45" s="197" t="str">
        <f t="shared" si="4"/>
        <v>0…300</v>
      </c>
      <c r="N45" s="198"/>
      <c r="P45" s="197" t="str">
        <f t="shared" si="5"/>
        <v>…</v>
      </c>
      <c r="Q45" s="198"/>
      <c r="S45" s="197" t="str">
        <f t="shared" si="6"/>
        <v>…</v>
      </c>
      <c r="T45" s="198"/>
      <c r="V45" s="197" t="str">
        <f t="shared" si="7"/>
        <v>…</v>
      </c>
      <c r="W45" s="198"/>
      <c r="Y45" s="197" t="str">
        <f t="shared" si="8"/>
        <v>…</v>
      </c>
      <c r="Z45" s="198"/>
      <c r="AB45" s="197" t="str">
        <f t="shared" si="9"/>
        <v>…</v>
      </c>
      <c r="AC45" s="198"/>
    </row>
    <row r="46" spans="1:29" x14ac:dyDescent="0.25">
      <c r="A46" s="197" t="str">
        <f t="shared" si="0"/>
        <v>0…200</v>
      </c>
      <c r="B46" s="198"/>
      <c r="D46" s="197" t="str">
        <f t="shared" si="1"/>
        <v>0…200</v>
      </c>
      <c r="E46" s="198"/>
      <c r="G46" s="197" t="str">
        <f t="shared" si="2"/>
        <v>0…600</v>
      </c>
      <c r="H46" s="198"/>
      <c r="J46" s="197" t="str">
        <f t="shared" si="3"/>
        <v>…</v>
      </c>
      <c r="K46" s="198"/>
      <c r="M46" s="197" t="str">
        <f t="shared" si="4"/>
        <v>…</v>
      </c>
      <c r="N46" s="198"/>
      <c r="P46" s="197" t="str">
        <f t="shared" si="5"/>
        <v>…</v>
      </c>
      <c r="Q46" s="198"/>
      <c r="S46" s="197" t="str">
        <f t="shared" si="6"/>
        <v>…</v>
      </c>
      <c r="T46" s="198"/>
      <c r="V46" s="197" t="str">
        <f t="shared" si="7"/>
        <v>…</v>
      </c>
      <c r="W46" s="198"/>
      <c r="Y46" s="197" t="str">
        <f t="shared" si="8"/>
        <v>…</v>
      </c>
      <c r="Z46" s="198"/>
      <c r="AB46" s="197" t="str">
        <f t="shared" si="9"/>
        <v>…</v>
      </c>
      <c r="AC46" s="198"/>
    </row>
    <row r="47" spans="1:29" x14ac:dyDescent="0.25">
      <c r="A47" s="197" t="str">
        <f t="shared" si="0"/>
        <v>0…300</v>
      </c>
      <c r="B47" s="198"/>
      <c r="D47" s="197" t="str">
        <f t="shared" si="1"/>
        <v>0…300</v>
      </c>
      <c r="E47" s="198"/>
      <c r="G47" s="197" t="str">
        <f t="shared" si="2"/>
        <v>0…800</v>
      </c>
      <c r="H47" s="198"/>
      <c r="J47" s="197" t="str">
        <f t="shared" si="3"/>
        <v>…</v>
      </c>
      <c r="K47" s="198"/>
      <c r="M47" s="197" t="str">
        <f t="shared" si="4"/>
        <v>…</v>
      </c>
      <c r="N47" s="198"/>
      <c r="P47" s="197" t="str">
        <f t="shared" si="5"/>
        <v>…</v>
      </c>
      <c r="Q47" s="198"/>
      <c r="S47" s="197" t="str">
        <f t="shared" si="6"/>
        <v>…</v>
      </c>
      <c r="T47" s="198"/>
      <c r="V47" s="197" t="str">
        <f t="shared" si="7"/>
        <v>…</v>
      </c>
      <c r="W47" s="198"/>
      <c r="Y47" s="197" t="str">
        <f t="shared" si="8"/>
        <v>…</v>
      </c>
      <c r="Z47" s="198"/>
      <c r="AB47" s="197" t="str">
        <f t="shared" si="9"/>
        <v>…</v>
      </c>
      <c r="AC47" s="198"/>
    </row>
    <row r="48" spans="1:29" x14ac:dyDescent="0.25">
      <c r="A48" s="197" t="str">
        <f t="shared" si="0"/>
        <v>0…400</v>
      </c>
      <c r="B48" s="198"/>
      <c r="D48" s="197" t="str">
        <f t="shared" si="1"/>
        <v>0…400</v>
      </c>
      <c r="E48" s="198"/>
      <c r="G48" s="197" t="str">
        <f t="shared" si="2"/>
        <v>0…900</v>
      </c>
      <c r="H48" s="198"/>
      <c r="J48" s="197" t="str">
        <f t="shared" si="3"/>
        <v>…</v>
      </c>
      <c r="K48" s="198"/>
      <c r="M48" s="197" t="str">
        <f t="shared" si="4"/>
        <v>…</v>
      </c>
      <c r="N48" s="198"/>
      <c r="P48" s="197" t="str">
        <f t="shared" si="5"/>
        <v>…</v>
      </c>
      <c r="Q48" s="198"/>
      <c r="S48" s="197" t="str">
        <f t="shared" si="6"/>
        <v>…</v>
      </c>
      <c r="T48" s="198"/>
      <c r="V48" s="197" t="str">
        <f t="shared" si="7"/>
        <v>…</v>
      </c>
      <c r="W48" s="198"/>
      <c r="Y48" s="197" t="str">
        <f t="shared" si="8"/>
        <v>…</v>
      </c>
      <c r="Z48" s="198"/>
      <c r="AB48" s="197" t="str">
        <f t="shared" si="9"/>
        <v>…</v>
      </c>
      <c r="AC48" s="198"/>
    </row>
    <row r="49" spans="1:29" x14ac:dyDescent="0.25">
      <c r="A49" s="197" t="str">
        <f t="shared" si="0"/>
        <v>0…600</v>
      </c>
      <c r="B49" s="198"/>
      <c r="D49" s="197" t="str">
        <f t="shared" si="1"/>
        <v>0…600</v>
      </c>
      <c r="E49" s="198"/>
      <c r="G49" s="197" t="str">
        <f t="shared" si="2"/>
        <v>0…1100</v>
      </c>
      <c r="H49" s="198"/>
      <c r="J49" s="197" t="str">
        <f t="shared" si="3"/>
        <v>…</v>
      </c>
      <c r="K49" s="198"/>
      <c r="M49" s="197" t="str">
        <f t="shared" si="4"/>
        <v>…</v>
      </c>
      <c r="N49" s="198"/>
      <c r="P49" s="197" t="str">
        <f t="shared" si="5"/>
        <v>…</v>
      </c>
      <c r="Q49" s="198"/>
      <c r="S49" s="197" t="str">
        <f t="shared" si="6"/>
        <v>…</v>
      </c>
      <c r="T49" s="198"/>
      <c r="V49" s="197" t="str">
        <f t="shared" si="7"/>
        <v>…</v>
      </c>
      <c r="W49" s="198"/>
      <c r="Y49" s="197" t="str">
        <f t="shared" si="8"/>
        <v>…</v>
      </c>
      <c r="Z49" s="198"/>
      <c r="AB49" s="197" t="str">
        <f t="shared" si="9"/>
        <v>…</v>
      </c>
      <c r="AC49" s="198"/>
    </row>
    <row r="50" spans="1:29" x14ac:dyDescent="0.25">
      <c r="A50" s="197" t="str">
        <f t="shared" si="0"/>
        <v>0…800</v>
      </c>
      <c r="B50" s="198"/>
      <c r="D50" s="197" t="str">
        <f t="shared" si="1"/>
        <v>0…800</v>
      </c>
      <c r="E50" s="198"/>
      <c r="G50" s="197" t="str">
        <f t="shared" si="2"/>
        <v>200…600</v>
      </c>
      <c r="H50" s="198"/>
      <c r="J50" s="197" t="str">
        <f t="shared" si="3"/>
        <v>…</v>
      </c>
      <c r="K50" s="198"/>
      <c r="M50" s="197" t="str">
        <f t="shared" si="4"/>
        <v>…</v>
      </c>
      <c r="N50" s="198"/>
      <c r="P50" s="197" t="str">
        <f t="shared" si="5"/>
        <v>…</v>
      </c>
      <c r="Q50" s="198"/>
      <c r="S50" s="197" t="str">
        <f t="shared" si="6"/>
        <v>…</v>
      </c>
      <c r="T50" s="198"/>
      <c r="V50" s="197" t="str">
        <f t="shared" si="7"/>
        <v>…</v>
      </c>
      <c r="W50" s="198"/>
      <c r="Y50" s="197" t="str">
        <f t="shared" si="8"/>
        <v>…</v>
      </c>
      <c r="Z50" s="198"/>
      <c r="AB50" s="197" t="str">
        <f t="shared" si="9"/>
        <v>…</v>
      </c>
      <c r="AC50" s="198"/>
    </row>
    <row r="51" spans="1:29" x14ac:dyDescent="0.25">
      <c r="A51" s="197" t="str">
        <f t="shared" si="0"/>
        <v>50…200</v>
      </c>
      <c r="B51" s="198"/>
      <c r="D51" s="197" t="str">
        <f t="shared" si="1"/>
        <v>50…200</v>
      </c>
      <c r="E51" s="198"/>
      <c r="G51" s="197" t="str">
        <f t="shared" si="2"/>
        <v>200…800</v>
      </c>
      <c r="H51" s="198"/>
      <c r="J51" s="197" t="str">
        <f t="shared" si="3"/>
        <v>…</v>
      </c>
      <c r="K51" s="198"/>
      <c r="M51" s="197" t="str">
        <f t="shared" si="4"/>
        <v>…</v>
      </c>
      <c r="N51" s="198"/>
      <c r="P51" s="197" t="str">
        <f t="shared" si="5"/>
        <v>…</v>
      </c>
      <c r="Q51" s="198"/>
      <c r="S51" s="197" t="str">
        <f t="shared" si="6"/>
        <v>…</v>
      </c>
      <c r="T51" s="198"/>
      <c r="V51" s="197" t="str">
        <f t="shared" si="7"/>
        <v>…</v>
      </c>
      <c r="W51" s="198"/>
      <c r="Y51" s="197" t="str">
        <f t="shared" si="8"/>
        <v>…</v>
      </c>
      <c r="Z51" s="198"/>
      <c r="AB51" s="197" t="str">
        <f t="shared" si="9"/>
        <v>…</v>
      </c>
      <c r="AC51" s="198"/>
    </row>
    <row r="52" spans="1:29" x14ac:dyDescent="0.25">
      <c r="A52" s="197" t="str">
        <f t="shared" si="0"/>
        <v>150…400</v>
      </c>
      <c r="B52" s="198"/>
      <c r="D52" s="197" t="str">
        <f t="shared" si="1"/>
        <v>150…400</v>
      </c>
      <c r="E52" s="198"/>
      <c r="G52" s="197" t="str">
        <f t="shared" si="2"/>
        <v>300…450</v>
      </c>
      <c r="H52" s="198"/>
      <c r="J52" s="197" t="str">
        <f t="shared" si="3"/>
        <v>…</v>
      </c>
      <c r="K52" s="198"/>
      <c r="M52" s="197" t="str">
        <f t="shared" si="4"/>
        <v>…</v>
      </c>
      <c r="N52" s="198"/>
      <c r="P52" s="197" t="str">
        <f t="shared" si="5"/>
        <v>…</v>
      </c>
      <c r="Q52" s="198"/>
      <c r="S52" s="197" t="str">
        <f t="shared" si="6"/>
        <v>…</v>
      </c>
      <c r="T52" s="198"/>
      <c r="V52" s="197" t="str">
        <f t="shared" si="7"/>
        <v>…</v>
      </c>
      <c r="W52" s="198"/>
      <c r="Y52" s="197" t="str">
        <f t="shared" si="8"/>
        <v>…</v>
      </c>
      <c r="Z52" s="198"/>
      <c r="AB52" s="197" t="str">
        <f t="shared" si="9"/>
        <v>…</v>
      </c>
      <c r="AC52" s="198"/>
    </row>
    <row r="53" spans="1:29" x14ac:dyDescent="0.25">
      <c r="A53" s="197" t="str">
        <f t="shared" si="0"/>
        <v>…</v>
      </c>
      <c r="B53" s="198"/>
      <c r="D53" s="197" t="str">
        <f t="shared" si="1"/>
        <v>…</v>
      </c>
      <c r="E53" s="198"/>
      <c r="G53" s="197" t="str">
        <f t="shared" si="2"/>
        <v>400…900</v>
      </c>
      <c r="H53" s="198"/>
      <c r="J53" s="197" t="str">
        <f t="shared" si="3"/>
        <v>…</v>
      </c>
      <c r="K53" s="198"/>
      <c r="M53" s="197" t="str">
        <f t="shared" si="4"/>
        <v>…</v>
      </c>
      <c r="N53" s="198"/>
      <c r="P53" s="197" t="str">
        <f t="shared" si="5"/>
        <v>…</v>
      </c>
      <c r="Q53" s="198"/>
      <c r="S53" s="197" t="str">
        <f t="shared" si="6"/>
        <v>…</v>
      </c>
      <c r="T53" s="198"/>
      <c r="V53" s="197" t="str">
        <f t="shared" si="7"/>
        <v>…</v>
      </c>
      <c r="W53" s="198"/>
      <c r="Y53" s="197" t="str">
        <f t="shared" si="8"/>
        <v>…</v>
      </c>
      <c r="Z53" s="198"/>
      <c r="AB53" s="197" t="str">
        <f t="shared" si="9"/>
        <v>…</v>
      </c>
      <c r="AC53" s="198"/>
    </row>
    <row r="54" spans="1:29" x14ac:dyDescent="0.25">
      <c r="A54" s="197" t="str">
        <f t="shared" si="0"/>
        <v>…</v>
      </c>
      <c r="B54" s="198"/>
      <c r="D54" s="197" t="str">
        <f t="shared" si="1"/>
        <v>…</v>
      </c>
      <c r="E54" s="198"/>
      <c r="G54" s="197" t="str">
        <f t="shared" si="2"/>
        <v>550…650</v>
      </c>
      <c r="H54" s="198"/>
      <c r="J54" s="197" t="str">
        <f t="shared" si="3"/>
        <v>…</v>
      </c>
      <c r="K54" s="198"/>
      <c r="M54" s="197" t="str">
        <f t="shared" si="4"/>
        <v>…</v>
      </c>
      <c r="N54" s="198"/>
      <c r="P54" s="197" t="str">
        <f t="shared" si="5"/>
        <v>…</v>
      </c>
      <c r="Q54" s="198"/>
      <c r="S54" s="197" t="str">
        <f t="shared" si="6"/>
        <v>…</v>
      </c>
      <c r="T54" s="198"/>
      <c r="V54" s="197" t="str">
        <f t="shared" si="7"/>
        <v>…</v>
      </c>
      <c r="W54" s="198"/>
      <c r="Y54" s="197" t="str">
        <f t="shared" si="8"/>
        <v>…</v>
      </c>
      <c r="Z54" s="198"/>
      <c r="AB54" s="197" t="str">
        <f t="shared" si="9"/>
        <v>…</v>
      </c>
      <c r="AC54" s="198"/>
    </row>
    <row r="55" spans="1:29" x14ac:dyDescent="0.25">
      <c r="A55" s="197" t="str">
        <f t="shared" si="0"/>
        <v>…</v>
      </c>
      <c r="B55" s="198"/>
      <c r="D55" s="197" t="str">
        <f t="shared" si="1"/>
        <v>…</v>
      </c>
      <c r="E55" s="198"/>
      <c r="G55" s="197" t="str">
        <f t="shared" si="2"/>
        <v>550…750</v>
      </c>
      <c r="H55" s="198"/>
      <c r="J55" s="197" t="str">
        <f t="shared" si="3"/>
        <v>…</v>
      </c>
      <c r="K55" s="198"/>
      <c r="M55" s="197" t="str">
        <f t="shared" si="4"/>
        <v>…</v>
      </c>
      <c r="N55" s="198"/>
      <c r="P55" s="197" t="str">
        <f t="shared" si="5"/>
        <v>…</v>
      </c>
      <c r="Q55" s="198"/>
      <c r="S55" s="197" t="str">
        <f t="shared" si="6"/>
        <v>…</v>
      </c>
      <c r="T55" s="198"/>
      <c r="V55" s="197" t="str">
        <f t="shared" si="7"/>
        <v>…</v>
      </c>
      <c r="W55" s="198"/>
      <c r="Y55" s="197" t="str">
        <f t="shared" si="8"/>
        <v>…</v>
      </c>
      <c r="Z55" s="198"/>
      <c r="AB55" s="197" t="str">
        <f t="shared" si="9"/>
        <v>…</v>
      </c>
      <c r="AC55" s="198"/>
    </row>
    <row r="56" spans="1:29" x14ac:dyDescent="0.25">
      <c r="A56" s="197" t="str">
        <f t="shared" si="0"/>
        <v>…</v>
      </c>
      <c r="B56" s="198"/>
      <c r="D56" s="197" t="str">
        <f t="shared" si="1"/>
        <v>…</v>
      </c>
      <c r="E56" s="198"/>
      <c r="G56" s="197" t="str">
        <f t="shared" si="2"/>
        <v>600…1100</v>
      </c>
      <c r="H56" s="198"/>
      <c r="J56" s="197" t="str">
        <f t="shared" si="3"/>
        <v>…</v>
      </c>
      <c r="K56" s="198"/>
      <c r="M56" s="197" t="str">
        <f t="shared" si="4"/>
        <v>…</v>
      </c>
      <c r="N56" s="198"/>
      <c r="P56" s="197" t="str">
        <f t="shared" si="5"/>
        <v>…</v>
      </c>
      <c r="Q56" s="198"/>
      <c r="S56" s="197" t="str">
        <f t="shared" si="6"/>
        <v>…</v>
      </c>
      <c r="T56" s="198"/>
      <c r="V56" s="197" t="str">
        <f t="shared" si="7"/>
        <v>…</v>
      </c>
      <c r="W56" s="198"/>
      <c r="Y56" s="197" t="str">
        <f t="shared" si="8"/>
        <v>…</v>
      </c>
      <c r="Z56" s="198"/>
      <c r="AB56" s="197" t="str">
        <f t="shared" si="9"/>
        <v>…</v>
      </c>
      <c r="AC56" s="198"/>
    </row>
    <row r="57" spans="1:29" x14ac:dyDescent="0.25">
      <c r="A57" s="197" t="str">
        <f t="shared" si="0"/>
        <v>…</v>
      </c>
      <c r="B57" s="198"/>
      <c r="D57" s="197" t="str">
        <f t="shared" si="1"/>
        <v>…</v>
      </c>
      <c r="E57" s="198"/>
      <c r="G57" s="197" t="str">
        <f t="shared" si="2"/>
        <v>…</v>
      </c>
      <c r="H57" s="198"/>
      <c r="J57" s="197" t="str">
        <f t="shared" si="3"/>
        <v>…</v>
      </c>
      <c r="K57" s="198"/>
      <c r="M57" s="197" t="str">
        <f t="shared" si="4"/>
        <v>…</v>
      </c>
      <c r="N57" s="198"/>
      <c r="P57" s="197" t="str">
        <f t="shared" si="5"/>
        <v>…</v>
      </c>
      <c r="Q57" s="198"/>
      <c r="S57" s="197" t="str">
        <f t="shared" si="6"/>
        <v>…</v>
      </c>
      <c r="T57" s="198"/>
      <c r="V57" s="197" t="str">
        <f t="shared" si="7"/>
        <v>…</v>
      </c>
      <c r="W57" s="198"/>
      <c r="Y57" s="197" t="str">
        <f t="shared" si="8"/>
        <v>…</v>
      </c>
      <c r="Z57" s="198"/>
      <c r="AB57" s="197" t="str">
        <f t="shared" si="9"/>
        <v>…</v>
      </c>
      <c r="AC57" s="198"/>
    </row>
    <row r="58" spans="1:29" x14ac:dyDescent="0.25">
      <c r="A58" s="197" t="str">
        <f t="shared" si="0"/>
        <v>…</v>
      </c>
      <c r="B58" s="198"/>
      <c r="D58" s="197" t="str">
        <f t="shared" si="1"/>
        <v>…</v>
      </c>
      <c r="E58" s="198"/>
      <c r="G58" s="197" t="str">
        <f t="shared" si="2"/>
        <v>…</v>
      </c>
      <c r="H58" s="198"/>
      <c r="J58" s="197" t="str">
        <f t="shared" si="3"/>
        <v>…</v>
      </c>
      <c r="K58" s="198"/>
      <c r="M58" s="197" t="str">
        <f t="shared" si="4"/>
        <v>…</v>
      </c>
      <c r="N58" s="198"/>
      <c r="P58" s="197" t="str">
        <f t="shared" si="5"/>
        <v>…</v>
      </c>
      <c r="Q58" s="198"/>
      <c r="S58" s="197" t="str">
        <f t="shared" si="6"/>
        <v>…</v>
      </c>
      <c r="T58" s="198"/>
      <c r="V58" s="197" t="str">
        <f t="shared" si="7"/>
        <v>…</v>
      </c>
      <c r="W58" s="198"/>
      <c r="Y58" s="197" t="str">
        <f t="shared" si="8"/>
        <v>…</v>
      </c>
      <c r="Z58" s="198"/>
      <c r="AB58" s="197" t="str">
        <f t="shared" si="9"/>
        <v>…</v>
      </c>
      <c r="AC58" s="198"/>
    </row>
    <row r="59" spans="1:29" x14ac:dyDescent="0.25">
      <c r="A59" s="197" t="str">
        <f t="shared" si="0"/>
        <v>…</v>
      </c>
      <c r="B59" s="198"/>
      <c r="D59" s="197" t="str">
        <f t="shared" si="1"/>
        <v>…</v>
      </c>
      <c r="E59" s="198"/>
      <c r="G59" s="197" t="str">
        <f t="shared" si="2"/>
        <v>…</v>
      </c>
      <c r="H59" s="198"/>
      <c r="J59" s="197" t="str">
        <f t="shared" si="3"/>
        <v>…</v>
      </c>
      <c r="K59" s="198"/>
      <c r="M59" s="197" t="str">
        <f t="shared" si="4"/>
        <v>…</v>
      </c>
      <c r="N59" s="198"/>
      <c r="P59" s="197" t="str">
        <f t="shared" si="5"/>
        <v>…</v>
      </c>
      <c r="Q59" s="198"/>
      <c r="S59" s="197" t="str">
        <f t="shared" si="6"/>
        <v>…</v>
      </c>
      <c r="T59" s="198"/>
      <c r="V59" s="197" t="str">
        <f t="shared" si="7"/>
        <v>…</v>
      </c>
      <c r="W59" s="198"/>
      <c r="Y59" s="197" t="str">
        <f t="shared" si="8"/>
        <v>…</v>
      </c>
      <c r="Z59" s="198"/>
      <c r="AB59" s="197" t="str">
        <f t="shared" si="9"/>
        <v>…</v>
      </c>
      <c r="AC59" s="198"/>
    </row>
    <row r="60" spans="1:29" x14ac:dyDescent="0.25">
      <c r="A60" s="197" t="str">
        <f t="shared" si="0"/>
        <v>…</v>
      </c>
      <c r="B60" s="198"/>
      <c r="D60" s="197" t="str">
        <f t="shared" si="1"/>
        <v>…</v>
      </c>
      <c r="E60" s="198"/>
      <c r="G60" s="197" t="str">
        <f t="shared" si="2"/>
        <v>…</v>
      </c>
      <c r="H60" s="198"/>
      <c r="J60" s="197" t="str">
        <f t="shared" si="3"/>
        <v>…</v>
      </c>
      <c r="K60" s="198"/>
      <c r="M60" s="197" t="str">
        <f t="shared" si="4"/>
        <v>…</v>
      </c>
      <c r="N60" s="198"/>
      <c r="P60" s="197" t="str">
        <f t="shared" si="5"/>
        <v>…</v>
      </c>
      <c r="Q60" s="198"/>
      <c r="S60" s="197" t="str">
        <f t="shared" si="6"/>
        <v>…</v>
      </c>
      <c r="T60" s="198"/>
      <c r="V60" s="197" t="str">
        <f t="shared" si="7"/>
        <v>…</v>
      </c>
      <c r="W60" s="198"/>
      <c r="Y60" s="197" t="str">
        <f t="shared" si="8"/>
        <v>…</v>
      </c>
      <c r="Z60" s="198"/>
      <c r="AB60" s="197" t="str">
        <f t="shared" si="9"/>
        <v>…</v>
      </c>
      <c r="AC60" s="198"/>
    </row>
    <row r="61" spans="1:29" x14ac:dyDescent="0.25">
      <c r="A61" s="197" t="str">
        <f t="shared" si="0"/>
        <v>…</v>
      </c>
      <c r="B61" s="198"/>
      <c r="D61" s="197" t="str">
        <f t="shared" si="1"/>
        <v>…</v>
      </c>
      <c r="E61" s="198"/>
      <c r="G61" s="197" t="str">
        <f t="shared" si="2"/>
        <v>…</v>
      </c>
      <c r="H61" s="198"/>
      <c r="J61" s="197" t="str">
        <f t="shared" si="3"/>
        <v>…</v>
      </c>
      <c r="K61" s="198"/>
      <c r="M61" s="197" t="str">
        <f t="shared" si="4"/>
        <v>…</v>
      </c>
      <c r="N61" s="198"/>
      <c r="P61" s="197" t="str">
        <f t="shared" si="5"/>
        <v>…</v>
      </c>
      <c r="Q61" s="198"/>
      <c r="S61" s="197" t="str">
        <f t="shared" si="6"/>
        <v>…</v>
      </c>
      <c r="T61" s="198"/>
      <c r="V61" s="197" t="str">
        <f t="shared" si="7"/>
        <v>…</v>
      </c>
      <c r="W61" s="198"/>
      <c r="Y61" s="197" t="str">
        <f t="shared" si="8"/>
        <v>…</v>
      </c>
      <c r="Z61" s="198"/>
      <c r="AB61" s="197" t="str">
        <f t="shared" si="9"/>
        <v>…</v>
      </c>
      <c r="AC61" s="198"/>
    </row>
    <row r="62" spans="1:29" x14ac:dyDescent="0.25">
      <c r="A62" s="197" t="str">
        <f t="shared" si="0"/>
        <v>…</v>
      </c>
      <c r="B62" s="198"/>
      <c r="D62" s="197" t="str">
        <f t="shared" si="1"/>
        <v>…</v>
      </c>
      <c r="E62" s="198"/>
      <c r="G62" s="197" t="str">
        <f t="shared" si="2"/>
        <v>…</v>
      </c>
      <c r="H62" s="198"/>
      <c r="J62" s="197" t="str">
        <f t="shared" si="3"/>
        <v>…</v>
      </c>
      <c r="K62" s="198"/>
      <c r="M62" s="197" t="str">
        <f t="shared" si="4"/>
        <v>…</v>
      </c>
      <c r="N62" s="198"/>
      <c r="P62" s="197" t="str">
        <f t="shared" si="5"/>
        <v>…</v>
      </c>
      <c r="Q62" s="198"/>
      <c r="S62" s="197" t="str">
        <f t="shared" si="6"/>
        <v>…</v>
      </c>
      <c r="T62" s="198"/>
      <c r="V62" s="197" t="str">
        <f t="shared" si="7"/>
        <v>…</v>
      </c>
      <c r="W62" s="198"/>
      <c r="Y62" s="197" t="str">
        <f t="shared" si="8"/>
        <v>…</v>
      </c>
      <c r="Z62" s="198"/>
      <c r="AB62" s="197" t="str">
        <f t="shared" si="9"/>
        <v>…</v>
      </c>
      <c r="AC62" s="198"/>
    </row>
    <row r="63" spans="1:29" x14ac:dyDescent="0.25">
      <c r="A63" s="197" t="str">
        <f t="shared" si="0"/>
        <v>…</v>
      </c>
      <c r="B63" s="198"/>
      <c r="D63" s="197" t="str">
        <f t="shared" si="1"/>
        <v>…</v>
      </c>
      <c r="E63" s="198"/>
      <c r="G63" s="197" t="str">
        <f t="shared" si="2"/>
        <v>…</v>
      </c>
      <c r="H63" s="198"/>
      <c r="J63" s="197" t="str">
        <f t="shared" si="3"/>
        <v>…</v>
      </c>
      <c r="K63" s="198"/>
      <c r="M63" s="197" t="str">
        <f t="shared" si="4"/>
        <v>…</v>
      </c>
      <c r="N63" s="198"/>
      <c r="P63" s="197" t="str">
        <f t="shared" si="5"/>
        <v>…</v>
      </c>
      <c r="Q63" s="198"/>
      <c r="S63" s="197" t="str">
        <f t="shared" si="6"/>
        <v>…</v>
      </c>
      <c r="T63" s="198"/>
      <c r="V63" s="197" t="str">
        <f t="shared" si="7"/>
        <v>…</v>
      </c>
      <c r="W63" s="198"/>
      <c r="Y63" s="197" t="str">
        <f t="shared" si="8"/>
        <v>…</v>
      </c>
      <c r="Z63" s="198"/>
      <c r="AB63" s="197" t="str">
        <f t="shared" si="9"/>
        <v>…</v>
      </c>
      <c r="AC63" s="198"/>
    </row>
    <row r="64" spans="1:29" x14ac:dyDescent="0.25">
      <c r="A64" s="197" t="str">
        <f t="shared" si="0"/>
        <v>…</v>
      </c>
      <c r="B64" s="198"/>
      <c r="D64" s="197" t="str">
        <f t="shared" si="1"/>
        <v>…</v>
      </c>
      <c r="E64" s="198"/>
      <c r="G64" s="197" t="str">
        <f t="shared" si="2"/>
        <v>…</v>
      </c>
      <c r="H64" s="198"/>
      <c r="J64" s="197" t="str">
        <f t="shared" si="3"/>
        <v>…</v>
      </c>
      <c r="K64" s="198"/>
      <c r="M64" s="197" t="str">
        <f t="shared" si="4"/>
        <v>…</v>
      </c>
      <c r="N64" s="198"/>
      <c r="P64" s="197" t="str">
        <f t="shared" si="5"/>
        <v>…</v>
      </c>
      <c r="Q64" s="198"/>
      <c r="S64" s="197" t="str">
        <f t="shared" si="6"/>
        <v>…</v>
      </c>
      <c r="T64" s="198"/>
      <c r="V64" s="197" t="str">
        <f t="shared" si="7"/>
        <v>…</v>
      </c>
      <c r="W64" s="198"/>
      <c r="Y64" s="197" t="str">
        <f t="shared" si="8"/>
        <v>…</v>
      </c>
      <c r="Z64" s="198"/>
      <c r="AB64" s="197" t="str">
        <f t="shared" si="9"/>
        <v>…</v>
      </c>
      <c r="AC64" s="198"/>
    </row>
    <row r="65" spans="1:29" x14ac:dyDescent="0.25">
      <c r="A65" s="197" t="str">
        <f t="shared" si="0"/>
        <v>…</v>
      </c>
      <c r="B65" s="198"/>
      <c r="D65" s="197" t="str">
        <f t="shared" si="1"/>
        <v>…</v>
      </c>
      <c r="E65" s="198"/>
      <c r="G65" s="197" t="str">
        <f t="shared" si="2"/>
        <v>…</v>
      </c>
      <c r="H65" s="198"/>
      <c r="J65" s="197" t="str">
        <f t="shared" si="3"/>
        <v>…</v>
      </c>
      <c r="K65" s="198"/>
      <c r="M65" s="197" t="str">
        <f t="shared" si="4"/>
        <v>…</v>
      </c>
      <c r="N65" s="198"/>
      <c r="P65" s="197" t="str">
        <f t="shared" si="5"/>
        <v>…</v>
      </c>
      <c r="Q65" s="198"/>
      <c r="S65" s="197" t="str">
        <f t="shared" si="6"/>
        <v>…</v>
      </c>
      <c r="T65" s="198"/>
      <c r="V65" s="197" t="str">
        <f t="shared" si="7"/>
        <v>…</v>
      </c>
      <c r="W65" s="198"/>
      <c r="Y65" s="197" t="str">
        <f t="shared" si="8"/>
        <v>…</v>
      </c>
      <c r="Z65" s="198"/>
      <c r="AB65" s="197" t="str">
        <f t="shared" si="9"/>
        <v>…</v>
      </c>
      <c r="AC65" s="198"/>
    </row>
    <row r="66" spans="1:29" x14ac:dyDescent="0.25">
      <c r="A66" s="197" t="str">
        <f t="shared" si="0"/>
        <v>…</v>
      </c>
      <c r="B66" s="198"/>
      <c r="D66" s="197" t="str">
        <f t="shared" si="1"/>
        <v>…</v>
      </c>
      <c r="E66" s="198"/>
      <c r="G66" s="197" t="str">
        <f t="shared" si="2"/>
        <v>…</v>
      </c>
      <c r="H66" s="198"/>
      <c r="J66" s="197" t="str">
        <f t="shared" si="3"/>
        <v>…</v>
      </c>
      <c r="K66" s="198"/>
      <c r="M66" s="197" t="str">
        <f t="shared" si="4"/>
        <v>…</v>
      </c>
      <c r="N66" s="198"/>
      <c r="P66" s="197" t="str">
        <f t="shared" si="5"/>
        <v>…</v>
      </c>
      <c r="Q66" s="198"/>
      <c r="S66" s="197" t="str">
        <f t="shared" si="6"/>
        <v>…</v>
      </c>
      <c r="T66" s="198"/>
      <c r="V66" s="197" t="str">
        <f t="shared" si="7"/>
        <v>…</v>
      </c>
      <c r="W66" s="198"/>
      <c r="Y66" s="197" t="str">
        <f t="shared" si="8"/>
        <v>…</v>
      </c>
      <c r="Z66" s="198"/>
      <c r="AB66" s="197" t="str">
        <f t="shared" si="9"/>
        <v>…</v>
      </c>
      <c r="AC66" s="198"/>
    </row>
    <row r="67" spans="1:29" x14ac:dyDescent="0.25">
      <c r="A67" s="197" t="str">
        <f t="shared" si="0"/>
        <v>…</v>
      </c>
      <c r="B67" s="198"/>
      <c r="D67" s="197" t="str">
        <f t="shared" si="1"/>
        <v>…</v>
      </c>
      <c r="E67" s="198"/>
      <c r="G67" s="197" t="str">
        <f t="shared" si="2"/>
        <v>…</v>
      </c>
      <c r="H67" s="198"/>
      <c r="J67" s="197" t="str">
        <f t="shared" si="3"/>
        <v>…</v>
      </c>
      <c r="K67" s="198"/>
      <c r="M67" s="197" t="str">
        <f t="shared" si="4"/>
        <v>…</v>
      </c>
      <c r="N67" s="198"/>
      <c r="P67" s="197" t="str">
        <f t="shared" si="5"/>
        <v>…</v>
      </c>
      <c r="Q67" s="198"/>
      <c r="S67" s="197" t="str">
        <f t="shared" si="6"/>
        <v>…</v>
      </c>
      <c r="T67" s="198"/>
      <c r="V67" s="197" t="str">
        <f t="shared" si="7"/>
        <v>…</v>
      </c>
      <c r="W67" s="198"/>
      <c r="Y67" s="197" t="str">
        <f t="shared" si="8"/>
        <v>…</v>
      </c>
      <c r="Z67" s="198"/>
      <c r="AB67" s="197" t="str">
        <f t="shared" si="9"/>
        <v>…</v>
      </c>
      <c r="AC67" s="198"/>
    </row>
    <row r="68" spans="1:29" x14ac:dyDescent="0.25">
      <c r="A68" s="197" t="str">
        <f t="shared" si="0"/>
        <v>…</v>
      </c>
      <c r="B68" s="198"/>
      <c r="D68" s="197" t="str">
        <f t="shared" si="1"/>
        <v>…</v>
      </c>
      <c r="E68" s="198"/>
      <c r="G68" s="197" t="str">
        <f t="shared" si="2"/>
        <v>…</v>
      </c>
      <c r="H68" s="198"/>
      <c r="J68" s="197" t="str">
        <f t="shared" si="3"/>
        <v>…</v>
      </c>
      <c r="K68" s="198"/>
      <c r="M68" s="197" t="str">
        <f t="shared" si="4"/>
        <v>…</v>
      </c>
      <c r="N68" s="198"/>
      <c r="P68" s="197" t="str">
        <f t="shared" si="5"/>
        <v>…</v>
      </c>
      <c r="Q68" s="198"/>
      <c r="S68" s="197" t="str">
        <f t="shared" si="6"/>
        <v>…</v>
      </c>
      <c r="T68" s="198"/>
      <c r="V68" s="197" t="str">
        <f t="shared" si="7"/>
        <v>…</v>
      </c>
      <c r="W68" s="198"/>
      <c r="Y68" s="197" t="str">
        <f t="shared" si="8"/>
        <v>…</v>
      </c>
      <c r="Z68" s="198"/>
      <c r="AB68" s="197" t="str">
        <f t="shared" si="9"/>
        <v>…</v>
      </c>
      <c r="AC68" s="198"/>
    </row>
    <row r="69" spans="1:29" x14ac:dyDescent="0.25">
      <c r="A69" s="197" t="str">
        <f t="shared" si="0"/>
        <v>…</v>
      </c>
      <c r="B69" s="198"/>
      <c r="D69" s="197" t="str">
        <f t="shared" si="1"/>
        <v>…</v>
      </c>
      <c r="E69" s="198"/>
      <c r="G69" s="197" t="str">
        <f t="shared" si="2"/>
        <v>…</v>
      </c>
      <c r="H69" s="198"/>
      <c r="J69" s="197" t="str">
        <f t="shared" si="3"/>
        <v>…</v>
      </c>
      <c r="K69" s="198"/>
      <c r="M69" s="197" t="str">
        <f t="shared" si="4"/>
        <v>…</v>
      </c>
      <c r="N69" s="198"/>
      <c r="P69" s="197" t="str">
        <f t="shared" si="5"/>
        <v>…</v>
      </c>
      <c r="Q69" s="198"/>
      <c r="S69" s="197" t="str">
        <f t="shared" si="6"/>
        <v>…</v>
      </c>
      <c r="T69" s="198"/>
      <c r="V69" s="197" t="str">
        <f t="shared" si="7"/>
        <v>…</v>
      </c>
      <c r="W69" s="198"/>
      <c r="Y69" s="197" t="str">
        <f t="shared" si="8"/>
        <v>…</v>
      </c>
      <c r="Z69" s="198"/>
      <c r="AB69" s="197" t="str">
        <f t="shared" si="9"/>
        <v>…</v>
      </c>
      <c r="AC69" s="198"/>
    </row>
    <row r="70" spans="1:29" x14ac:dyDescent="0.25">
      <c r="A70" s="197" t="str">
        <f t="shared" si="0"/>
        <v>…</v>
      </c>
      <c r="B70" s="198"/>
      <c r="D70" s="197" t="str">
        <f t="shared" si="1"/>
        <v>…</v>
      </c>
      <c r="E70" s="198"/>
      <c r="G70" s="197" t="str">
        <f t="shared" si="2"/>
        <v>…</v>
      </c>
      <c r="H70" s="198"/>
      <c r="J70" s="197" t="str">
        <f t="shared" si="3"/>
        <v>…</v>
      </c>
      <c r="K70" s="198"/>
      <c r="M70" s="197" t="str">
        <f t="shared" si="4"/>
        <v>…</v>
      </c>
      <c r="N70" s="198"/>
      <c r="P70" s="197" t="str">
        <f t="shared" si="5"/>
        <v>…</v>
      </c>
      <c r="Q70" s="198"/>
      <c r="S70" s="197" t="str">
        <f t="shared" si="6"/>
        <v>…</v>
      </c>
      <c r="T70" s="198"/>
      <c r="V70" s="197" t="str">
        <f t="shared" si="7"/>
        <v>…</v>
      </c>
      <c r="W70" s="198"/>
      <c r="Y70" s="197" t="str">
        <f t="shared" si="8"/>
        <v>…</v>
      </c>
      <c r="Z70" s="198"/>
      <c r="AB70" s="197" t="str">
        <f t="shared" si="9"/>
        <v>…</v>
      </c>
      <c r="AC70" s="198"/>
    </row>
    <row r="71" spans="1:29" x14ac:dyDescent="0.25">
      <c r="A71" s="197" t="str">
        <f t="shared" si="0"/>
        <v>…</v>
      </c>
      <c r="B71" s="198"/>
      <c r="D71" s="197" t="str">
        <f t="shared" si="1"/>
        <v>…</v>
      </c>
      <c r="E71" s="198"/>
      <c r="G71" s="197" t="str">
        <f t="shared" si="2"/>
        <v>…</v>
      </c>
      <c r="H71" s="198"/>
      <c r="J71" s="197" t="str">
        <f t="shared" si="3"/>
        <v>…</v>
      </c>
      <c r="K71" s="198"/>
      <c r="M71" s="197" t="str">
        <f t="shared" si="4"/>
        <v>…</v>
      </c>
      <c r="N71" s="198"/>
      <c r="P71" s="197" t="str">
        <f t="shared" si="5"/>
        <v>…</v>
      </c>
      <c r="Q71" s="198"/>
      <c r="S71" s="197" t="str">
        <f t="shared" si="6"/>
        <v>…</v>
      </c>
      <c r="T71" s="198"/>
      <c r="V71" s="197" t="str">
        <f t="shared" si="7"/>
        <v>…</v>
      </c>
      <c r="W71" s="198"/>
      <c r="Y71" s="197" t="str">
        <f t="shared" si="8"/>
        <v>…</v>
      </c>
      <c r="Z71" s="198"/>
      <c r="AB71" s="197" t="str">
        <f t="shared" si="9"/>
        <v>…</v>
      </c>
      <c r="AC71" s="198"/>
    </row>
    <row r="72" spans="1:29" x14ac:dyDescent="0.25">
      <c r="A72" s="197" t="str">
        <f t="shared" si="0"/>
        <v>…</v>
      </c>
      <c r="B72" s="198"/>
      <c r="D72" s="197" t="str">
        <f t="shared" si="1"/>
        <v>…</v>
      </c>
      <c r="E72" s="198"/>
      <c r="G72" s="197" t="str">
        <f t="shared" si="2"/>
        <v>…</v>
      </c>
      <c r="H72" s="198"/>
      <c r="J72" s="197" t="str">
        <f t="shared" si="3"/>
        <v>…</v>
      </c>
      <c r="K72" s="198"/>
      <c r="M72" s="197" t="str">
        <f t="shared" si="4"/>
        <v>…</v>
      </c>
      <c r="N72" s="198"/>
      <c r="P72" s="197" t="str">
        <f t="shared" si="5"/>
        <v>…</v>
      </c>
      <c r="Q72" s="198"/>
      <c r="S72" s="197" t="str">
        <f t="shared" si="6"/>
        <v>…</v>
      </c>
      <c r="T72" s="198"/>
      <c r="V72" s="197" t="str">
        <f t="shared" si="7"/>
        <v>…</v>
      </c>
      <c r="W72" s="198"/>
      <c r="Y72" s="197" t="str">
        <f t="shared" si="8"/>
        <v>…</v>
      </c>
      <c r="Z72" s="198"/>
      <c r="AB72" s="197" t="str">
        <f t="shared" si="9"/>
        <v>…</v>
      </c>
      <c r="AC72" s="198"/>
    </row>
    <row r="73" spans="1:29" x14ac:dyDescent="0.25">
      <c r="A73" s="197" t="str">
        <f t="shared" si="0"/>
        <v>…</v>
      </c>
      <c r="B73" s="198"/>
      <c r="D73" s="197" t="str">
        <f t="shared" si="1"/>
        <v>…</v>
      </c>
      <c r="E73" s="198"/>
      <c r="G73" s="197" t="str">
        <f t="shared" si="2"/>
        <v>…</v>
      </c>
      <c r="H73" s="198"/>
      <c r="J73" s="197" t="str">
        <f t="shared" si="3"/>
        <v>…</v>
      </c>
      <c r="K73" s="198"/>
      <c r="M73" s="197" t="str">
        <f t="shared" si="4"/>
        <v>…</v>
      </c>
      <c r="N73" s="198"/>
      <c r="P73" s="197" t="str">
        <f t="shared" si="5"/>
        <v>…</v>
      </c>
      <c r="Q73" s="198"/>
      <c r="S73" s="197" t="str">
        <f t="shared" si="6"/>
        <v>…</v>
      </c>
      <c r="T73" s="198"/>
      <c r="V73" s="197" t="str">
        <f t="shared" si="7"/>
        <v>…</v>
      </c>
      <c r="W73" s="198"/>
      <c r="Y73" s="197" t="str">
        <f t="shared" si="8"/>
        <v>…</v>
      </c>
      <c r="Z73" s="198"/>
      <c r="AB73" s="197" t="str">
        <f t="shared" si="9"/>
        <v>…</v>
      </c>
      <c r="AC73" s="198"/>
    </row>
    <row r="74" spans="1:29" x14ac:dyDescent="0.25">
      <c r="A74" s="197" t="str">
        <f t="shared" si="0"/>
        <v>…</v>
      </c>
      <c r="B74" s="198"/>
      <c r="D74" s="197" t="str">
        <f t="shared" si="1"/>
        <v>…</v>
      </c>
      <c r="E74" s="198"/>
      <c r="G74" s="197" t="str">
        <f t="shared" si="2"/>
        <v>…</v>
      </c>
      <c r="H74" s="198"/>
      <c r="J74" s="197" t="str">
        <f t="shared" si="3"/>
        <v>…</v>
      </c>
      <c r="K74" s="198"/>
      <c r="M74" s="197" t="str">
        <f t="shared" si="4"/>
        <v>…</v>
      </c>
      <c r="N74" s="198"/>
      <c r="P74" s="197" t="str">
        <f t="shared" si="5"/>
        <v>…</v>
      </c>
      <c r="Q74" s="198"/>
      <c r="S74" s="197" t="str">
        <f t="shared" si="6"/>
        <v>…</v>
      </c>
      <c r="T74" s="198"/>
      <c r="V74" s="197" t="str">
        <f t="shared" si="7"/>
        <v>…</v>
      </c>
      <c r="W74" s="198"/>
      <c r="Y74" s="197" t="str">
        <f t="shared" si="8"/>
        <v>…</v>
      </c>
      <c r="Z74" s="198"/>
      <c r="AB74" s="197" t="str">
        <f t="shared" si="9"/>
        <v>…</v>
      </c>
      <c r="AC74" s="198"/>
    </row>
    <row r="75" spans="1:29" x14ac:dyDescent="0.25">
      <c r="A75" s="197" t="str">
        <f t="shared" si="0"/>
        <v>…</v>
      </c>
      <c r="B75" s="198"/>
      <c r="D75" s="197" t="str">
        <f t="shared" si="1"/>
        <v>…</v>
      </c>
      <c r="E75" s="198"/>
      <c r="G75" s="197" t="str">
        <f t="shared" si="2"/>
        <v>…</v>
      </c>
      <c r="H75" s="198"/>
      <c r="J75" s="197" t="str">
        <f t="shared" si="3"/>
        <v>…</v>
      </c>
      <c r="K75" s="198"/>
      <c r="M75" s="197" t="str">
        <f t="shared" si="4"/>
        <v>…</v>
      </c>
      <c r="N75" s="198"/>
      <c r="P75" s="197" t="str">
        <f t="shared" si="5"/>
        <v>…</v>
      </c>
      <c r="Q75" s="198"/>
      <c r="S75" s="197" t="str">
        <f t="shared" si="6"/>
        <v>…</v>
      </c>
      <c r="T75" s="198"/>
      <c r="V75" s="197" t="str">
        <f t="shared" si="7"/>
        <v>…</v>
      </c>
      <c r="W75" s="198"/>
      <c r="Y75" s="197" t="str">
        <f t="shared" si="8"/>
        <v>…</v>
      </c>
      <c r="Z75" s="198"/>
      <c r="AB75" s="197" t="str">
        <f t="shared" si="9"/>
        <v>…</v>
      </c>
      <c r="AC75" s="198"/>
    </row>
    <row r="76" spans="1:29" x14ac:dyDescent="0.25">
      <c r="A76" s="197" t="str">
        <f t="shared" si="0"/>
        <v>…</v>
      </c>
      <c r="B76" s="198"/>
      <c r="D76" s="197" t="str">
        <f t="shared" si="1"/>
        <v>…</v>
      </c>
      <c r="E76" s="198"/>
      <c r="G76" s="197" t="str">
        <f t="shared" si="2"/>
        <v>…</v>
      </c>
      <c r="H76" s="198"/>
      <c r="J76" s="197" t="str">
        <f t="shared" si="3"/>
        <v>…</v>
      </c>
      <c r="K76" s="198"/>
      <c r="M76" s="197" t="str">
        <f t="shared" si="4"/>
        <v>…</v>
      </c>
      <c r="N76" s="198"/>
      <c r="P76" s="197" t="str">
        <f t="shared" si="5"/>
        <v>…</v>
      </c>
      <c r="Q76" s="198"/>
      <c r="S76" s="197" t="str">
        <f t="shared" si="6"/>
        <v>…</v>
      </c>
      <c r="T76" s="198"/>
      <c r="V76" s="197" t="str">
        <f t="shared" si="7"/>
        <v>…</v>
      </c>
      <c r="W76" s="198"/>
      <c r="Y76" s="197" t="str">
        <f t="shared" si="8"/>
        <v>…</v>
      </c>
      <c r="Z76" s="198"/>
      <c r="AB76" s="197" t="str">
        <f t="shared" si="9"/>
        <v>…</v>
      </c>
      <c r="AC76" s="198"/>
    </row>
    <row r="77" spans="1:29" x14ac:dyDescent="0.25">
      <c r="A77" s="197" t="str">
        <f t="shared" si="0"/>
        <v>…</v>
      </c>
      <c r="B77" s="198"/>
      <c r="D77" s="197" t="str">
        <f t="shared" si="1"/>
        <v>…</v>
      </c>
      <c r="E77" s="198"/>
      <c r="G77" s="197" t="str">
        <f t="shared" si="2"/>
        <v>…</v>
      </c>
      <c r="H77" s="198"/>
      <c r="J77" s="197" t="str">
        <f t="shared" si="3"/>
        <v>…</v>
      </c>
      <c r="K77" s="198"/>
      <c r="M77" s="197" t="str">
        <f t="shared" si="4"/>
        <v>…</v>
      </c>
      <c r="N77" s="198"/>
      <c r="P77" s="197" t="str">
        <f t="shared" si="5"/>
        <v>…</v>
      </c>
      <c r="Q77" s="198"/>
      <c r="S77" s="197" t="str">
        <f t="shared" si="6"/>
        <v>…</v>
      </c>
      <c r="T77" s="198"/>
      <c r="V77" s="197" t="str">
        <f t="shared" si="7"/>
        <v>…</v>
      </c>
      <c r="W77" s="198"/>
      <c r="Y77" s="197" t="str">
        <f t="shared" si="8"/>
        <v>…</v>
      </c>
      <c r="Z77" s="198"/>
      <c r="AB77" s="197" t="str">
        <f t="shared" si="9"/>
        <v>…</v>
      </c>
      <c r="AC77" s="198"/>
    </row>
    <row r="78" spans="1:29" ht="15.75" thickBot="1" x14ac:dyDescent="0.3">
      <c r="A78" s="202" t="str">
        <f t="shared" si="0"/>
        <v>…</v>
      </c>
      <c r="B78" s="203"/>
      <c r="D78" s="202" t="str">
        <f t="shared" si="1"/>
        <v>…</v>
      </c>
      <c r="E78" s="203"/>
      <c r="G78" s="202" t="str">
        <f t="shared" si="2"/>
        <v>…</v>
      </c>
      <c r="H78" s="203"/>
      <c r="J78" s="202" t="str">
        <f t="shared" si="3"/>
        <v>…</v>
      </c>
      <c r="K78" s="203"/>
      <c r="M78" s="202" t="str">
        <f t="shared" si="4"/>
        <v>…</v>
      </c>
      <c r="N78" s="203"/>
      <c r="P78" s="202" t="str">
        <f t="shared" si="5"/>
        <v>…</v>
      </c>
      <c r="Q78" s="203"/>
      <c r="S78" s="202" t="str">
        <f t="shared" si="6"/>
        <v>…</v>
      </c>
      <c r="T78" s="203"/>
      <c r="V78" s="202" t="str">
        <f t="shared" si="7"/>
        <v>…</v>
      </c>
      <c r="W78" s="203"/>
      <c r="Y78" s="202" t="str">
        <f t="shared" si="8"/>
        <v>…</v>
      </c>
      <c r="Z78" s="203"/>
      <c r="AB78" s="202" t="str">
        <f t="shared" si="9"/>
        <v>…</v>
      </c>
      <c r="AC78" s="203"/>
    </row>
    <row r="79" spans="1:29" x14ac:dyDescent="0.25">
      <c r="A79" s="201"/>
      <c r="B79" s="201"/>
    </row>
    <row r="80" spans="1:29" x14ac:dyDescent="0.25">
      <c r="A80" s="201"/>
      <c r="B80" s="201"/>
    </row>
    <row r="81" spans="1:2" x14ac:dyDescent="0.25">
      <c r="A81" s="201"/>
      <c r="B81" s="201"/>
    </row>
    <row r="82" spans="1:2" x14ac:dyDescent="0.25">
      <c r="A82" s="201"/>
      <c r="B82" s="201"/>
    </row>
    <row r="83" spans="1:2" x14ac:dyDescent="0.25">
      <c r="A83" s="201"/>
      <c r="B83" s="201"/>
    </row>
    <row r="84" spans="1:2" x14ac:dyDescent="0.25">
      <c r="A84" s="201"/>
      <c r="B84" s="201"/>
    </row>
    <row r="85" spans="1:2" x14ac:dyDescent="0.25">
      <c r="A85" s="201"/>
      <c r="B85" s="201"/>
    </row>
    <row r="86" spans="1:2" x14ac:dyDescent="0.25">
      <c r="A86" s="201"/>
      <c r="B86" s="201"/>
    </row>
    <row r="87" spans="1:2" x14ac:dyDescent="0.25">
      <c r="A87" s="201"/>
      <c r="B87" s="201"/>
    </row>
    <row r="88" spans="1:2" x14ac:dyDescent="0.25">
      <c r="A88" s="201"/>
      <c r="B88" s="201"/>
    </row>
    <row r="89" spans="1:2" x14ac:dyDescent="0.25">
      <c r="A89" s="201"/>
      <c r="B89" s="201"/>
    </row>
    <row r="90" spans="1:2" x14ac:dyDescent="0.25">
      <c r="A90" s="201"/>
      <c r="B90" s="201"/>
    </row>
    <row r="91" spans="1:2" x14ac:dyDescent="0.25">
      <c r="A91" s="201"/>
      <c r="B91" s="201"/>
    </row>
    <row r="92" spans="1:2" x14ac:dyDescent="0.25">
      <c r="A92" s="201"/>
      <c r="B92" s="201"/>
    </row>
    <row r="93" spans="1:2" x14ac:dyDescent="0.25">
      <c r="A93" s="201"/>
      <c r="B93" s="201"/>
    </row>
    <row r="94" spans="1:2" x14ac:dyDescent="0.25">
      <c r="A94" s="201"/>
      <c r="B94" s="201"/>
    </row>
    <row r="95" spans="1:2" x14ac:dyDescent="0.25">
      <c r="A95" s="201"/>
      <c r="B95" s="201"/>
    </row>
    <row r="96" spans="1:2" x14ac:dyDescent="0.25">
      <c r="A96" s="201"/>
      <c r="B96" s="201"/>
    </row>
    <row r="97" spans="1:2" x14ac:dyDescent="0.25">
      <c r="A97" s="201"/>
      <c r="B97" s="201"/>
    </row>
    <row r="98" spans="1:2" x14ac:dyDescent="0.25">
      <c r="A98" s="201"/>
      <c r="B98" s="201"/>
    </row>
    <row r="99" spans="1:2" x14ac:dyDescent="0.25">
      <c r="A99" s="201"/>
      <c r="B99" s="201"/>
    </row>
    <row r="100" spans="1:2" x14ac:dyDescent="0.25">
      <c r="A100" s="201"/>
      <c r="B100" s="201"/>
    </row>
    <row r="101" spans="1:2" x14ac:dyDescent="0.25">
      <c r="A101" s="201"/>
      <c r="B101" s="201"/>
    </row>
    <row r="102" spans="1:2" x14ac:dyDescent="0.25">
      <c r="A102" s="201"/>
      <c r="B102" s="201"/>
    </row>
    <row r="103" spans="1:2" x14ac:dyDescent="0.25">
      <c r="A103" s="201"/>
      <c r="B103" s="201"/>
    </row>
    <row r="104" spans="1:2" x14ac:dyDescent="0.25">
      <c r="A104" s="201"/>
      <c r="B104" s="201"/>
    </row>
    <row r="105" spans="1:2" x14ac:dyDescent="0.25">
      <c r="A105" s="201"/>
      <c r="B105" s="201"/>
    </row>
  </sheetData>
  <mergeCells count="417">
    <mergeCell ref="AB76:AC76"/>
    <mergeCell ref="AB77:AC77"/>
    <mergeCell ref="AB78:AC78"/>
    <mergeCell ref="AB70:AC70"/>
    <mergeCell ref="AB71:AC71"/>
    <mergeCell ref="AB72:AC72"/>
    <mergeCell ref="AB73:AC73"/>
    <mergeCell ref="AB74:AC74"/>
    <mergeCell ref="AB75:AC75"/>
    <mergeCell ref="AB64:AC64"/>
    <mergeCell ref="AB65:AC65"/>
    <mergeCell ref="AB66:AC66"/>
    <mergeCell ref="AB67:AC67"/>
    <mergeCell ref="AB68:AC68"/>
    <mergeCell ref="AB69:AC69"/>
    <mergeCell ref="AB58:AC58"/>
    <mergeCell ref="AB59:AC59"/>
    <mergeCell ref="AB60:AC60"/>
    <mergeCell ref="AB61:AC61"/>
    <mergeCell ref="AB62:AC62"/>
    <mergeCell ref="AB63:AC63"/>
    <mergeCell ref="AB52:AC52"/>
    <mergeCell ref="AB53:AC53"/>
    <mergeCell ref="AB54:AC54"/>
    <mergeCell ref="AB55:AC55"/>
    <mergeCell ref="AB56:AC56"/>
    <mergeCell ref="AB57:AC57"/>
    <mergeCell ref="AB46:AC46"/>
    <mergeCell ref="AB47:AC47"/>
    <mergeCell ref="AB48:AC48"/>
    <mergeCell ref="AB49:AC49"/>
    <mergeCell ref="AB50:AC50"/>
    <mergeCell ref="AB51:AC51"/>
    <mergeCell ref="Y74:Z74"/>
    <mergeCell ref="Y75:Z75"/>
    <mergeCell ref="Y76:Z76"/>
    <mergeCell ref="Y77:Z77"/>
    <mergeCell ref="Y78:Z78"/>
    <mergeCell ref="AB41:AC41"/>
    <mergeCell ref="AB42:AC42"/>
    <mergeCell ref="AB43:AC43"/>
    <mergeCell ref="AB44:AC44"/>
    <mergeCell ref="AB45:AC45"/>
    <mergeCell ref="Y68:Z68"/>
    <mergeCell ref="Y69:Z69"/>
    <mergeCell ref="Y70:Z70"/>
    <mergeCell ref="Y71:Z71"/>
    <mergeCell ref="Y72:Z72"/>
    <mergeCell ref="Y73:Z73"/>
    <mergeCell ref="Y62:Z62"/>
    <mergeCell ref="Y63:Z63"/>
    <mergeCell ref="Y64:Z64"/>
    <mergeCell ref="Y65:Z65"/>
    <mergeCell ref="Y66:Z66"/>
    <mergeCell ref="Y67:Z67"/>
    <mergeCell ref="Y56:Z56"/>
    <mergeCell ref="Y57:Z57"/>
    <mergeCell ref="Y58:Z58"/>
    <mergeCell ref="Y59:Z59"/>
    <mergeCell ref="Y60:Z60"/>
    <mergeCell ref="Y61:Z61"/>
    <mergeCell ref="Y50:Z50"/>
    <mergeCell ref="Y51:Z51"/>
    <mergeCell ref="Y52:Z52"/>
    <mergeCell ref="Y53:Z53"/>
    <mergeCell ref="Y54:Z54"/>
    <mergeCell ref="Y55:Z55"/>
    <mergeCell ref="V78:W78"/>
    <mergeCell ref="Y41:Z41"/>
    <mergeCell ref="Y42:Z42"/>
    <mergeCell ref="Y43:Z43"/>
    <mergeCell ref="Y44:Z44"/>
    <mergeCell ref="Y45:Z45"/>
    <mergeCell ref="Y46:Z46"/>
    <mergeCell ref="Y47:Z47"/>
    <mergeCell ref="Y48:Z48"/>
    <mergeCell ref="Y49:Z49"/>
    <mergeCell ref="V72:W72"/>
    <mergeCell ref="V73:W73"/>
    <mergeCell ref="V74:W74"/>
    <mergeCell ref="V75:W75"/>
    <mergeCell ref="V76:W76"/>
    <mergeCell ref="V77:W77"/>
    <mergeCell ref="V66:W66"/>
    <mergeCell ref="V67:W67"/>
    <mergeCell ref="V68:W68"/>
    <mergeCell ref="V69:W69"/>
    <mergeCell ref="V70:W70"/>
    <mergeCell ref="V71:W71"/>
    <mergeCell ref="V48:W48"/>
    <mergeCell ref="V49:W49"/>
    <mergeCell ref="S76:T76"/>
    <mergeCell ref="S77:T77"/>
    <mergeCell ref="S78:T78"/>
    <mergeCell ref="S72:T72"/>
    <mergeCell ref="S73:T73"/>
    <mergeCell ref="S74:T74"/>
    <mergeCell ref="S75:T75"/>
    <mergeCell ref="S55:T55"/>
    <mergeCell ref="S56:T56"/>
    <mergeCell ref="S57:T57"/>
    <mergeCell ref="S70:T70"/>
    <mergeCell ref="S71:T71"/>
    <mergeCell ref="S64:T64"/>
    <mergeCell ref="S65:T65"/>
    <mergeCell ref="S66:T66"/>
    <mergeCell ref="S67:T67"/>
    <mergeCell ref="S68:T68"/>
    <mergeCell ref="S69:T69"/>
    <mergeCell ref="S58:T58"/>
    <mergeCell ref="S59:T59"/>
    <mergeCell ref="S60:T60"/>
    <mergeCell ref="S61:T61"/>
    <mergeCell ref="S62:T62"/>
    <mergeCell ref="S63:T63"/>
    <mergeCell ref="V62:W62"/>
    <mergeCell ref="V63:W63"/>
    <mergeCell ref="V64:W64"/>
    <mergeCell ref="V65:W65"/>
    <mergeCell ref="V54:W54"/>
    <mergeCell ref="V55:W55"/>
    <mergeCell ref="V56:W56"/>
    <mergeCell ref="V57:W57"/>
    <mergeCell ref="V41:W41"/>
    <mergeCell ref="V42:W42"/>
    <mergeCell ref="V43:W43"/>
    <mergeCell ref="V44:W44"/>
    <mergeCell ref="V45:W45"/>
    <mergeCell ref="V46:W46"/>
    <mergeCell ref="V47:W47"/>
    <mergeCell ref="V60:W60"/>
    <mergeCell ref="V61:W61"/>
    <mergeCell ref="V58:W58"/>
    <mergeCell ref="V59:W59"/>
    <mergeCell ref="V50:W50"/>
    <mergeCell ref="V51:W51"/>
    <mergeCell ref="V52:W52"/>
    <mergeCell ref="V53:W53"/>
    <mergeCell ref="P75:Q75"/>
    <mergeCell ref="P76:Q76"/>
    <mergeCell ref="P61:Q61"/>
    <mergeCell ref="P50:Q50"/>
    <mergeCell ref="P51:Q51"/>
    <mergeCell ref="P52:Q52"/>
    <mergeCell ref="P53:Q53"/>
    <mergeCell ref="P54:Q54"/>
    <mergeCell ref="P55:Q55"/>
    <mergeCell ref="P59:Q59"/>
    <mergeCell ref="P60:Q60"/>
    <mergeCell ref="S48:T48"/>
    <mergeCell ref="S49:T49"/>
    <mergeCell ref="S50:T50"/>
    <mergeCell ref="S51:T51"/>
    <mergeCell ref="P74:Q74"/>
    <mergeCell ref="M60:N60"/>
    <mergeCell ref="M61:N61"/>
    <mergeCell ref="M58:N58"/>
    <mergeCell ref="M59:N59"/>
    <mergeCell ref="M50:N50"/>
    <mergeCell ref="M51:N51"/>
    <mergeCell ref="M52:N52"/>
    <mergeCell ref="M53:N53"/>
    <mergeCell ref="M62:N62"/>
    <mergeCell ref="M63:N63"/>
    <mergeCell ref="M64:N64"/>
    <mergeCell ref="M65:N65"/>
    <mergeCell ref="M54:N54"/>
    <mergeCell ref="M55:N55"/>
    <mergeCell ref="M56:N56"/>
    <mergeCell ref="M57:N57"/>
    <mergeCell ref="S52:T52"/>
    <mergeCell ref="S53:T53"/>
    <mergeCell ref="S54:T54"/>
    <mergeCell ref="P77:Q77"/>
    <mergeCell ref="P78:Q78"/>
    <mergeCell ref="S41:T41"/>
    <mergeCell ref="S42:T42"/>
    <mergeCell ref="S43:T43"/>
    <mergeCell ref="S44:T44"/>
    <mergeCell ref="S45:T45"/>
    <mergeCell ref="P68:Q68"/>
    <mergeCell ref="P69:Q69"/>
    <mergeCell ref="P70:Q70"/>
    <mergeCell ref="P71:Q71"/>
    <mergeCell ref="P72:Q72"/>
    <mergeCell ref="P73:Q73"/>
    <mergeCell ref="P62:Q62"/>
    <mergeCell ref="P63:Q63"/>
    <mergeCell ref="P64:Q64"/>
    <mergeCell ref="P65:Q65"/>
    <mergeCell ref="P66:Q66"/>
    <mergeCell ref="P67:Q67"/>
    <mergeCell ref="P56:Q56"/>
    <mergeCell ref="P57:Q57"/>
    <mergeCell ref="P58:Q58"/>
    <mergeCell ref="S46:T46"/>
    <mergeCell ref="S47:T47"/>
    <mergeCell ref="M78:N78"/>
    <mergeCell ref="P41:Q41"/>
    <mergeCell ref="P42:Q42"/>
    <mergeCell ref="P43:Q43"/>
    <mergeCell ref="P44:Q44"/>
    <mergeCell ref="P45:Q45"/>
    <mergeCell ref="P46:Q46"/>
    <mergeCell ref="P47:Q47"/>
    <mergeCell ref="P48:Q48"/>
    <mergeCell ref="P49:Q49"/>
    <mergeCell ref="M72:N72"/>
    <mergeCell ref="M73:N73"/>
    <mergeCell ref="M74:N74"/>
    <mergeCell ref="M75:N75"/>
    <mergeCell ref="M76:N76"/>
    <mergeCell ref="M77:N77"/>
    <mergeCell ref="M66:N66"/>
    <mergeCell ref="M67:N67"/>
    <mergeCell ref="M68:N68"/>
    <mergeCell ref="M69:N69"/>
    <mergeCell ref="M70:N70"/>
    <mergeCell ref="M71:N71"/>
    <mergeCell ref="M48:N48"/>
    <mergeCell ref="M49:N49"/>
    <mergeCell ref="J76:K76"/>
    <mergeCell ref="J77:K77"/>
    <mergeCell ref="J78:K78"/>
    <mergeCell ref="J72:K72"/>
    <mergeCell ref="J73:K73"/>
    <mergeCell ref="J74:K74"/>
    <mergeCell ref="J75:K75"/>
    <mergeCell ref="J55:K55"/>
    <mergeCell ref="J56:K56"/>
    <mergeCell ref="J57:K57"/>
    <mergeCell ref="M43:N43"/>
    <mergeCell ref="M44:N44"/>
    <mergeCell ref="M45:N45"/>
    <mergeCell ref="M46:N46"/>
    <mergeCell ref="M47:N47"/>
    <mergeCell ref="J70:K70"/>
    <mergeCell ref="J71:K71"/>
    <mergeCell ref="J64:K64"/>
    <mergeCell ref="J65:K65"/>
    <mergeCell ref="J66:K66"/>
    <mergeCell ref="J67:K67"/>
    <mergeCell ref="J68:K68"/>
    <mergeCell ref="J69:K69"/>
    <mergeCell ref="J58:K58"/>
    <mergeCell ref="J59:K59"/>
    <mergeCell ref="J60:K60"/>
    <mergeCell ref="J61:K61"/>
    <mergeCell ref="J62:K62"/>
    <mergeCell ref="J63:K63"/>
    <mergeCell ref="J52:K52"/>
    <mergeCell ref="J53:K53"/>
    <mergeCell ref="J54:K54"/>
    <mergeCell ref="G75:H75"/>
    <mergeCell ref="G76:H76"/>
    <mergeCell ref="G61:H61"/>
    <mergeCell ref="G50:H50"/>
    <mergeCell ref="G51:H51"/>
    <mergeCell ref="G52:H52"/>
    <mergeCell ref="G53:H53"/>
    <mergeCell ref="G54:H54"/>
    <mergeCell ref="G55:H55"/>
    <mergeCell ref="G59:H59"/>
    <mergeCell ref="G60:H60"/>
    <mergeCell ref="J48:K48"/>
    <mergeCell ref="J49:K49"/>
    <mergeCell ref="J50:K50"/>
    <mergeCell ref="J51:K51"/>
    <mergeCell ref="G74:H74"/>
    <mergeCell ref="D60:E60"/>
    <mergeCell ref="D61:E61"/>
    <mergeCell ref="D54:E54"/>
    <mergeCell ref="D55:E55"/>
    <mergeCell ref="D56:E56"/>
    <mergeCell ref="D57:E57"/>
    <mergeCell ref="D58:E58"/>
    <mergeCell ref="D59:E59"/>
    <mergeCell ref="G77:H77"/>
    <mergeCell ref="G78:H78"/>
    <mergeCell ref="J41:K41"/>
    <mergeCell ref="J42:K42"/>
    <mergeCell ref="J43:K43"/>
    <mergeCell ref="J44:K44"/>
    <mergeCell ref="J45:K45"/>
    <mergeCell ref="G68:H68"/>
    <mergeCell ref="G69:H69"/>
    <mergeCell ref="G70:H70"/>
    <mergeCell ref="G71:H71"/>
    <mergeCell ref="G72:H72"/>
    <mergeCell ref="G73:H73"/>
    <mergeCell ref="G62:H62"/>
    <mergeCell ref="G63:H63"/>
    <mergeCell ref="G64:H64"/>
    <mergeCell ref="G65:H65"/>
    <mergeCell ref="G66:H66"/>
    <mergeCell ref="G67:H67"/>
    <mergeCell ref="G56:H56"/>
    <mergeCell ref="G57:H57"/>
    <mergeCell ref="G58:H58"/>
    <mergeCell ref="J46:K46"/>
    <mergeCell ref="J47:K47"/>
    <mergeCell ref="G43:H43"/>
    <mergeCell ref="G44:H44"/>
    <mergeCell ref="G45:H45"/>
    <mergeCell ref="G46:H46"/>
    <mergeCell ref="G47:H47"/>
    <mergeCell ref="G48:H48"/>
    <mergeCell ref="G49:H49"/>
    <mergeCell ref="D72:E72"/>
    <mergeCell ref="D73:E73"/>
    <mergeCell ref="D66:E66"/>
    <mergeCell ref="D67:E67"/>
    <mergeCell ref="D47:E47"/>
    <mergeCell ref="D43:E43"/>
    <mergeCell ref="D44:E44"/>
    <mergeCell ref="D45:E45"/>
    <mergeCell ref="D46:E46"/>
    <mergeCell ref="A73:B73"/>
    <mergeCell ref="A74:B74"/>
    <mergeCell ref="A75:B75"/>
    <mergeCell ref="A76:B76"/>
    <mergeCell ref="A77:B77"/>
    <mergeCell ref="A78:B78"/>
    <mergeCell ref="A67:B67"/>
    <mergeCell ref="A68:B68"/>
    <mergeCell ref="D62:E62"/>
    <mergeCell ref="D63:E63"/>
    <mergeCell ref="D64:E64"/>
    <mergeCell ref="D65:E65"/>
    <mergeCell ref="D68:E68"/>
    <mergeCell ref="D69:E69"/>
    <mergeCell ref="D70:E70"/>
    <mergeCell ref="D71:E71"/>
    <mergeCell ref="D78:E78"/>
    <mergeCell ref="D74:E74"/>
    <mergeCell ref="D75:E75"/>
    <mergeCell ref="D76:E76"/>
    <mergeCell ref="D77:E77"/>
    <mergeCell ref="A103:B103"/>
    <mergeCell ref="A104:B104"/>
    <mergeCell ref="A105:B105"/>
    <mergeCell ref="A99:B99"/>
    <mergeCell ref="A100:B100"/>
    <mergeCell ref="A101:B101"/>
    <mergeCell ref="A102:B102"/>
    <mergeCell ref="A82:B82"/>
    <mergeCell ref="A83:B83"/>
    <mergeCell ref="A84:B84"/>
    <mergeCell ref="A97:B97"/>
    <mergeCell ref="A98:B98"/>
    <mergeCell ref="A91:B91"/>
    <mergeCell ref="A92:B92"/>
    <mergeCell ref="A93:B93"/>
    <mergeCell ref="A94:B94"/>
    <mergeCell ref="A95:B95"/>
    <mergeCell ref="A96:B96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D48:E48"/>
    <mergeCell ref="D49:E49"/>
    <mergeCell ref="D50:E50"/>
    <mergeCell ref="D51:E51"/>
    <mergeCell ref="D52:E52"/>
    <mergeCell ref="D53:E53"/>
    <mergeCell ref="A69:B69"/>
    <mergeCell ref="A70:B70"/>
    <mergeCell ref="A71:B71"/>
    <mergeCell ref="A72:B72"/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49:B49"/>
    <mergeCell ref="A50:B50"/>
    <mergeCell ref="A51:B51"/>
    <mergeCell ref="A52:B52"/>
    <mergeCell ref="A53:B53"/>
    <mergeCell ref="A54:B54"/>
    <mergeCell ref="A43:B43"/>
    <mergeCell ref="A44:B44"/>
    <mergeCell ref="A45:B45"/>
    <mergeCell ref="A46:B46"/>
    <mergeCell ref="A47:B47"/>
    <mergeCell ref="A48:B48"/>
    <mergeCell ref="Y1:Z2"/>
    <mergeCell ref="AB1:AC2"/>
    <mergeCell ref="P1:Q2"/>
    <mergeCell ref="A41:B41"/>
    <mergeCell ref="A42:B42"/>
    <mergeCell ref="J1:K2"/>
    <mergeCell ref="M1:N2"/>
    <mergeCell ref="S1:T2"/>
    <mergeCell ref="V1:W2"/>
    <mergeCell ref="A1:B2"/>
    <mergeCell ref="D1:E2"/>
    <mergeCell ref="G1:H2"/>
    <mergeCell ref="D41:E41"/>
    <mergeCell ref="D42:E42"/>
    <mergeCell ref="G41:H41"/>
    <mergeCell ref="G42:H42"/>
    <mergeCell ref="M41:N41"/>
    <mergeCell ref="M42:N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Опросный лист</vt:lpstr>
      <vt:lpstr>ПИТ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СаввинСС</dc:creator>
  <cp:lastModifiedBy>СаввинСС</cp:lastModifiedBy>
  <dcterms:created xsi:type="dcterms:W3CDTF">2017-03-09T06:57:19Z</dcterms:created>
  <dcterms:modified xsi:type="dcterms:W3CDTF">2017-06-02T10:40:21Z</dcterms:modified>
</cp:coreProperties>
</file>